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320" windowHeight="8160" tabRatio="664" activeTab="5"/>
  </bookViews>
  <sheets>
    <sheet name="Darke County" sheetId="1" r:id="rId1"/>
    <sheet name="Greene County" sheetId="2" r:id="rId2"/>
    <sheet name="Miami County" sheetId="3" r:id="rId3"/>
    <sheet name="Montgomery County" sheetId="4" r:id="rId4"/>
    <sheet name="Preble County" sheetId="5" r:id="rId5"/>
    <sheet name="Shelby County" sheetId="7" r:id="rId6"/>
    <sheet name="Warren County" sheetId="6" r:id="rId7"/>
  </sheets>
  <definedNames>
    <definedName name="_xlnm.Print_Titles" localSheetId="0">'Darke County'!$1:$5</definedName>
    <definedName name="_xlnm.Print_Titles" localSheetId="1">'Greene County'!$1:$5</definedName>
    <definedName name="_xlnm.Print_Titles" localSheetId="2">'Miami County'!$1:$5</definedName>
    <definedName name="_xlnm.Print_Titles" localSheetId="3">'Montgomery County'!$1:$5</definedName>
    <definedName name="_xlnm.Print_Titles" localSheetId="4">'Preble County'!$1:$5</definedName>
    <definedName name="_xlnm.Print_Titles" localSheetId="5">'Shelby County'!$1:$5</definedName>
    <definedName name="_xlnm.Print_Titles" localSheetId="6">'Warren County'!$1:$5</definedName>
  </definedNames>
  <calcPr calcId="145621"/>
</workbook>
</file>

<file path=xl/calcChain.xml><?xml version="1.0" encoding="utf-8"?>
<calcChain xmlns="http://schemas.openxmlformats.org/spreadsheetml/2006/main">
  <c r="N46" i="7" l="1"/>
  <c r="M46" i="7"/>
  <c r="L46" i="7"/>
  <c r="K46" i="7"/>
  <c r="J46" i="7"/>
  <c r="I46" i="7"/>
  <c r="H46" i="7"/>
  <c r="G46" i="7"/>
  <c r="F46" i="7"/>
  <c r="C46" i="7"/>
  <c r="B46" i="7"/>
  <c r="D45" i="7"/>
  <c r="D46" i="7" s="1"/>
  <c r="E44" i="7"/>
  <c r="D44" i="7"/>
  <c r="N43" i="7"/>
  <c r="M43" i="7"/>
  <c r="L43" i="7"/>
  <c r="K43" i="7"/>
  <c r="J43" i="7"/>
  <c r="I43" i="7"/>
  <c r="H43" i="7"/>
  <c r="G43" i="7"/>
  <c r="F43" i="7"/>
  <c r="C43" i="7"/>
  <c r="B43" i="7"/>
  <c r="D43" i="7" s="1"/>
  <c r="E43" i="7" s="1"/>
  <c r="D42" i="7"/>
  <c r="E42" i="7" s="1"/>
  <c r="D41" i="7"/>
  <c r="E41" i="7" s="1"/>
  <c r="N40" i="7"/>
  <c r="M40" i="7"/>
  <c r="L40" i="7"/>
  <c r="K40" i="7"/>
  <c r="J40" i="7"/>
  <c r="I40" i="7"/>
  <c r="H40" i="7"/>
  <c r="G40" i="7"/>
  <c r="F40" i="7"/>
  <c r="C40" i="7"/>
  <c r="B40" i="7"/>
  <c r="D40" i="7" s="1"/>
  <c r="E40" i="7" s="1"/>
  <c r="E39" i="7"/>
  <c r="D39" i="7"/>
  <c r="D38" i="7"/>
  <c r="E38" i="7" s="1"/>
  <c r="N37" i="7"/>
  <c r="M37" i="7"/>
  <c r="L37" i="7"/>
  <c r="K37" i="7"/>
  <c r="J37" i="7"/>
  <c r="I37" i="7"/>
  <c r="H37" i="7"/>
  <c r="G37" i="7"/>
  <c r="F37" i="7"/>
  <c r="C37" i="7"/>
  <c r="B37" i="7"/>
  <c r="D37" i="7" s="1"/>
  <c r="E37" i="7" s="1"/>
  <c r="D36" i="7"/>
  <c r="E36" i="7" s="1"/>
  <c r="D35" i="7"/>
  <c r="E35" i="7" s="1"/>
  <c r="N34" i="7"/>
  <c r="M34" i="7"/>
  <c r="L34" i="7"/>
  <c r="K34" i="7"/>
  <c r="J34" i="7"/>
  <c r="I34" i="7"/>
  <c r="H34" i="7"/>
  <c r="G34" i="7"/>
  <c r="F34" i="7"/>
  <c r="C34" i="7"/>
  <c r="D34" i="7" s="1"/>
  <c r="E34" i="7" s="1"/>
  <c r="B34" i="7"/>
  <c r="D33" i="7"/>
  <c r="D32" i="7"/>
  <c r="E32" i="7" s="1"/>
  <c r="D31" i="7"/>
  <c r="E31" i="7" s="1"/>
  <c r="N30" i="7"/>
  <c r="M30" i="7"/>
  <c r="L30" i="7"/>
  <c r="K30" i="7"/>
  <c r="J30" i="7"/>
  <c r="I30" i="7"/>
  <c r="H30" i="7"/>
  <c r="G30" i="7"/>
  <c r="F30" i="7"/>
  <c r="C30" i="7"/>
  <c r="B30" i="7"/>
  <c r="D29" i="7"/>
  <c r="E29" i="7" s="1"/>
  <c r="D28" i="7"/>
  <c r="E28" i="7" s="1"/>
  <c r="N27" i="7"/>
  <c r="M27" i="7"/>
  <c r="L27" i="7"/>
  <c r="K27" i="7"/>
  <c r="J27" i="7"/>
  <c r="I27" i="7"/>
  <c r="H27" i="7"/>
  <c r="G27" i="7"/>
  <c r="F27" i="7"/>
  <c r="C27" i="7"/>
  <c r="B27" i="7"/>
  <c r="D27" i="7" s="1"/>
  <c r="E27" i="7" s="1"/>
  <c r="D26" i="7"/>
  <c r="E26" i="7" s="1"/>
  <c r="E25" i="7"/>
  <c r="D25" i="7"/>
  <c r="N24" i="7"/>
  <c r="M24" i="7"/>
  <c r="L24" i="7"/>
  <c r="K24" i="7"/>
  <c r="J24" i="7"/>
  <c r="I24" i="7"/>
  <c r="H24" i="7"/>
  <c r="G24" i="7"/>
  <c r="F24" i="7"/>
  <c r="C24" i="7"/>
  <c r="B24" i="7"/>
  <c r="D24" i="7" s="1"/>
  <c r="E24" i="7" s="1"/>
  <c r="D23" i="7"/>
  <c r="E23" i="7" s="1"/>
  <c r="D22" i="7"/>
  <c r="E22" i="7" s="1"/>
  <c r="D21" i="7"/>
  <c r="E21" i="7" s="1"/>
  <c r="N20" i="7"/>
  <c r="M20" i="7"/>
  <c r="L20" i="7"/>
  <c r="K20" i="7"/>
  <c r="J20" i="7"/>
  <c r="I20" i="7"/>
  <c r="H20" i="7"/>
  <c r="G20" i="7"/>
  <c r="F20" i="7"/>
  <c r="C20" i="7"/>
  <c r="D20" i="7" s="1"/>
  <c r="E20" i="7" s="1"/>
  <c r="B20" i="7"/>
  <c r="D19" i="7"/>
  <c r="E19" i="7" s="1"/>
  <c r="D18" i="7"/>
  <c r="E18" i="7" s="1"/>
  <c r="D17" i="7"/>
  <c r="E17" i="7" s="1"/>
  <c r="N16" i="7"/>
  <c r="M16" i="7"/>
  <c r="L16" i="7"/>
  <c r="K16" i="7"/>
  <c r="J16" i="7"/>
  <c r="I16" i="7"/>
  <c r="H16" i="7"/>
  <c r="G16" i="7"/>
  <c r="F16" i="7"/>
  <c r="C16" i="7"/>
  <c r="B16" i="7"/>
  <c r="D16" i="7" s="1"/>
  <c r="E16" i="7" s="1"/>
  <c r="D15" i="7"/>
  <c r="E15" i="7" s="1"/>
  <c r="D14" i="7"/>
  <c r="E14" i="7" s="1"/>
  <c r="D13" i="7"/>
  <c r="E13" i="7" s="1"/>
  <c r="N12" i="7"/>
  <c r="M12" i="7"/>
  <c r="L12" i="7"/>
  <c r="K12" i="7"/>
  <c r="J12" i="7"/>
  <c r="I12" i="7"/>
  <c r="H12" i="7"/>
  <c r="G12" i="7"/>
  <c r="F12" i="7"/>
  <c r="C12" i="7"/>
  <c r="B12" i="7"/>
  <c r="D12" i="7" s="1"/>
  <c r="E12" i="7" s="1"/>
  <c r="E11" i="7"/>
  <c r="D11" i="7"/>
  <c r="D10" i="7"/>
  <c r="E10" i="7" s="1"/>
  <c r="N9" i="7"/>
  <c r="M9" i="7"/>
  <c r="L9" i="7"/>
  <c r="K9" i="7"/>
  <c r="J9" i="7"/>
  <c r="I9" i="7"/>
  <c r="H9" i="7"/>
  <c r="G9" i="7"/>
  <c r="F9" i="7"/>
  <c r="C9" i="7"/>
  <c r="B9" i="7"/>
  <c r="D9" i="7" s="1"/>
  <c r="E9" i="7" s="1"/>
  <c r="D8" i="7"/>
  <c r="E8" i="7" s="1"/>
  <c r="D7" i="7"/>
  <c r="E7" i="7" s="1"/>
  <c r="D6" i="7"/>
  <c r="E6" i="7" s="1"/>
  <c r="E30" i="7" l="1"/>
  <c r="D30" i="7"/>
  <c r="E45" i="7"/>
  <c r="E46" i="7" s="1"/>
  <c r="H20" i="4"/>
  <c r="I20" i="4"/>
  <c r="J20" i="4"/>
  <c r="K20" i="4"/>
  <c r="L20" i="4"/>
  <c r="M20" i="4"/>
  <c r="N20" i="4"/>
  <c r="G20" i="4"/>
  <c r="F20" i="4"/>
  <c r="C20" i="4"/>
  <c r="B20" i="4"/>
  <c r="D20" i="4" s="1"/>
  <c r="E20" i="4" s="1"/>
  <c r="D32" i="3"/>
  <c r="C33" i="3"/>
  <c r="G33" i="3"/>
  <c r="H33" i="3"/>
  <c r="I33" i="3"/>
  <c r="J33" i="3"/>
  <c r="K33" i="3"/>
  <c r="L33" i="3"/>
  <c r="M33" i="3"/>
  <c r="N33" i="3"/>
  <c r="F33" i="3"/>
  <c r="B33" i="3"/>
  <c r="D33" i="3"/>
  <c r="E33" i="3" s="1"/>
  <c r="H40" i="3"/>
  <c r="I40" i="3"/>
  <c r="J40" i="3"/>
  <c r="K40" i="3"/>
  <c r="L40" i="3"/>
  <c r="M40" i="3"/>
  <c r="N40" i="3"/>
  <c r="G40" i="3"/>
  <c r="F40" i="3"/>
  <c r="C40" i="3"/>
  <c r="B40" i="3"/>
  <c r="D40" i="3" s="1"/>
  <c r="E40" i="3" s="1"/>
  <c r="E34" i="3"/>
  <c r="D40" i="2"/>
  <c r="G41" i="2"/>
  <c r="H41" i="2"/>
  <c r="I41" i="2"/>
  <c r="J41" i="2"/>
  <c r="K41" i="2"/>
  <c r="L41" i="2"/>
  <c r="M41" i="2"/>
  <c r="N41" i="2"/>
  <c r="F41" i="2"/>
  <c r="C41" i="2"/>
  <c r="B41" i="2"/>
  <c r="G14" i="2"/>
  <c r="H14" i="2"/>
  <c r="I14" i="2"/>
  <c r="J14" i="2"/>
  <c r="K14" i="2"/>
  <c r="L14" i="2"/>
  <c r="M14" i="2"/>
  <c r="N14" i="2"/>
  <c r="F14" i="2"/>
  <c r="C14" i="2"/>
  <c r="B14" i="2"/>
  <c r="F22" i="2"/>
  <c r="G48" i="4"/>
  <c r="H48" i="4"/>
  <c r="I48" i="4"/>
  <c r="J48" i="4"/>
  <c r="K48" i="4"/>
  <c r="L48" i="4"/>
  <c r="M48" i="4"/>
  <c r="N48" i="4"/>
  <c r="F48" i="4"/>
  <c r="C48" i="4"/>
  <c r="B48" i="4"/>
  <c r="N37" i="5"/>
  <c r="N34" i="5"/>
  <c r="N31" i="5"/>
  <c r="N27" i="5"/>
  <c r="N20" i="5"/>
  <c r="N17" i="5"/>
  <c r="N13" i="5"/>
  <c r="F37" i="5"/>
  <c r="F34" i="5"/>
  <c r="F31" i="5"/>
  <c r="F27" i="5"/>
  <c r="H24" i="5"/>
  <c r="I24" i="5"/>
  <c r="J24" i="5"/>
  <c r="K24" i="5"/>
  <c r="L24" i="5"/>
  <c r="M24" i="5"/>
  <c r="N24" i="5"/>
  <c r="G24" i="5"/>
  <c r="F24" i="5"/>
  <c r="B24" i="5"/>
  <c r="F20" i="5"/>
  <c r="F17" i="5"/>
  <c r="F13" i="5"/>
  <c r="N41" i="4"/>
  <c r="N35" i="4"/>
  <c r="N29" i="4"/>
  <c r="N26" i="4"/>
  <c r="N14" i="4"/>
  <c r="N9" i="4"/>
  <c r="F41" i="4"/>
  <c r="F35" i="4"/>
  <c r="F29" i="4"/>
  <c r="F26" i="4"/>
  <c r="F14" i="4"/>
  <c r="F9" i="4"/>
  <c r="G9" i="4"/>
  <c r="N28" i="3"/>
  <c r="N25" i="3"/>
  <c r="N21" i="3"/>
  <c r="N18" i="3"/>
  <c r="N13" i="3"/>
  <c r="N10" i="3"/>
  <c r="F28" i="3"/>
  <c r="F25" i="3"/>
  <c r="F21" i="3"/>
  <c r="F18" i="3"/>
  <c r="F13" i="3"/>
  <c r="F10" i="3"/>
  <c r="N45" i="2"/>
  <c r="F45" i="2"/>
  <c r="N38" i="2"/>
  <c r="F38" i="2"/>
  <c r="N35" i="2"/>
  <c r="F35" i="2"/>
  <c r="N30" i="2"/>
  <c r="F30" i="2"/>
  <c r="N27" i="2"/>
  <c r="F27" i="2"/>
  <c r="N19" i="2"/>
  <c r="F19" i="2"/>
  <c r="N10" i="2"/>
  <c r="F10" i="2"/>
  <c r="N61" i="1"/>
  <c r="F61" i="1"/>
  <c r="N57" i="1"/>
  <c r="F57" i="1"/>
  <c r="N53" i="1"/>
  <c r="F53" i="1"/>
  <c r="N47" i="1"/>
  <c r="F47" i="1"/>
  <c r="N43" i="1"/>
  <c r="F43" i="1"/>
  <c r="N40" i="1"/>
  <c r="F40" i="1"/>
  <c r="N36" i="1"/>
  <c r="F36" i="1"/>
  <c r="N33" i="1"/>
  <c r="F33" i="1"/>
  <c r="N30" i="1"/>
  <c r="F30" i="1"/>
  <c r="N26" i="1"/>
  <c r="F26" i="1"/>
  <c r="N22" i="1"/>
  <c r="F22" i="1"/>
  <c r="N18" i="1"/>
  <c r="F18" i="1"/>
  <c r="N15" i="1"/>
  <c r="F15" i="1"/>
  <c r="N10" i="1"/>
  <c r="F10" i="1"/>
  <c r="N13" i="6"/>
  <c r="F13" i="6"/>
  <c r="H28" i="3"/>
  <c r="I28" i="3"/>
  <c r="J28" i="3"/>
  <c r="K28" i="3"/>
  <c r="L28" i="3"/>
  <c r="M28" i="3"/>
  <c r="G28" i="3"/>
  <c r="B28" i="3"/>
  <c r="H25" i="3"/>
  <c r="I25" i="3"/>
  <c r="J25" i="3"/>
  <c r="K25" i="3"/>
  <c r="L25" i="3"/>
  <c r="M25" i="3"/>
  <c r="G25" i="3"/>
  <c r="B25" i="3"/>
  <c r="D25" i="3"/>
  <c r="E25" i="3" s="1"/>
  <c r="H21" i="3"/>
  <c r="I21" i="3"/>
  <c r="J21" i="3"/>
  <c r="K21" i="3"/>
  <c r="L21" i="3"/>
  <c r="M21" i="3"/>
  <c r="G21" i="3"/>
  <c r="B21" i="3"/>
  <c r="H18" i="3"/>
  <c r="I18" i="3"/>
  <c r="J18" i="3"/>
  <c r="K18" i="3"/>
  <c r="L18" i="3"/>
  <c r="M18" i="3"/>
  <c r="G18" i="3"/>
  <c r="B18" i="3"/>
  <c r="H13" i="3"/>
  <c r="I13" i="3"/>
  <c r="J13" i="3"/>
  <c r="K13" i="3"/>
  <c r="L13" i="3"/>
  <c r="M13" i="3"/>
  <c r="G13" i="3"/>
  <c r="B13" i="3"/>
  <c r="D13" i="3"/>
  <c r="E13" i="3" s="1"/>
  <c r="H10" i="3"/>
  <c r="I10" i="3"/>
  <c r="J10" i="3"/>
  <c r="K10" i="3"/>
  <c r="L10" i="3"/>
  <c r="M10" i="3"/>
  <c r="G10" i="3"/>
  <c r="B10" i="3"/>
  <c r="H41" i="4"/>
  <c r="I41" i="4"/>
  <c r="J41" i="4"/>
  <c r="K41" i="4"/>
  <c r="L41" i="4"/>
  <c r="M41" i="4"/>
  <c r="G41" i="4"/>
  <c r="B41" i="4"/>
  <c r="D41" i="4" s="1"/>
  <c r="E41" i="4" s="1"/>
  <c r="H35" i="4"/>
  <c r="I35" i="4"/>
  <c r="J35" i="4"/>
  <c r="K35" i="4"/>
  <c r="L35" i="4"/>
  <c r="M35" i="4"/>
  <c r="G35" i="4"/>
  <c r="B35" i="4"/>
  <c r="H29" i="4"/>
  <c r="I29" i="4"/>
  <c r="J29" i="4"/>
  <c r="K29" i="4"/>
  <c r="L29" i="4"/>
  <c r="M29" i="4"/>
  <c r="G29" i="4"/>
  <c r="B29" i="4"/>
  <c r="H26" i="4"/>
  <c r="I26" i="4"/>
  <c r="J26" i="4"/>
  <c r="K26" i="4"/>
  <c r="L26" i="4"/>
  <c r="M26" i="4"/>
  <c r="G26" i="4"/>
  <c r="B26" i="4"/>
  <c r="D26" i="4" s="1"/>
  <c r="E26" i="4" s="1"/>
  <c r="H14" i="4"/>
  <c r="I14" i="4"/>
  <c r="J14" i="4"/>
  <c r="K14" i="4"/>
  <c r="L14" i="4"/>
  <c r="M14" i="4"/>
  <c r="G14" i="4"/>
  <c r="B14" i="4"/>
  <c r="H9" i="4"/>
  <c r="I9" i="4"/>
  <c r="J9" i="4"/>
  <c r="K9" i="4"/>
  <c r="L9" i="4"/>
  <c r="M9" i="4"/>
  <c r="B9" i="4"/>
  <c r="H37" i="5"/>
  <c r="I37" i="5"/>
  <c r="J37" i="5"/>
  <c r="K37" i="5"/>
  <c r="L37" i="5"/>
  <c r="M37" i="5"/>
  <c r="G37" i="5"/>
  <c r="B37" i="5"/>
  <c r="D37" i="5" s="1"/>
  <c r="E37" i="5" s="1"/>
  <c r="H34" i="5"/>
  <c r="I34" i="5"/>
  <c r="J34" i="5"/>
  <c r="K34" i="5"/>
  <c r="L34" i="5"/>
  <c r="M34" i="5"/>
  <c r="G34" i="5"/>
  <c r="B34" i="5"/>
  <c r="H31" i="5"/>
  <c r="I31" i="5"/>
  <c r="J31" i="5"/>
  <c r="K31" i="5"/>
  <c r="L31" i="5"/>
  <c r="M31" i="5"/>
  <c r="G31" i="5"/>
  <c r="B31" i="5"/>
  <c r="D31" i="5" s="1"/>
  <c r="E31" i="5" s="1"/>
  <c r="H27" i="5"/>
  <c r="I27" i="5"/>
  <c r="J27" i="5"/>
  <c r="K27" i="5"/>
  <c r="L27" i="5"/>
  <c r="M27" i="5"/>
  <c r="G27" i="5"/>
  <c r="B27" i="5"/>
  <c r="H20" i="5"/>
  <c r="I20" i="5"/>
  <c r="J20" i="5"/>
  <c r="K20" i="5"/>
  <c r="L20" i="5"/>
  <c r="M20" i="5"/>
  <c r="G20" i="5"/>
  <c r="B20" i="5"/>
  <c r="D20" i="5" s="1"/>
  <c r="E20" i="5" s="1"/>
  <c r="H17" i="5"/>
  <c r="I17" i="5"/>
  <c r="J17" i="5"/>
  <c r="K17" i="5"/>
  <c r="L17" i="5"/>
  <c r="M17" i="5"/>
  <c r="G17" i="5"/>
  <c r="B17" i="5"/>
  <c r="D17" i="5" s="1"/>
  <c r="E17" i="5" s="1"/>
  <c r="H13" i="5"/>
  <c r="I13" i="5"/>
  <c r="J13" i="5"/>
  <c r="K13" i="5"/>
  <c r="L13" i="5"/>
  <c r="M13" i="5"/>
  <c r="G13" i="5"/>
  <c r="B13" i="5"/>
  <c r="D13" i="5"/>
  <c r="E13" i="5"/>
  <c r="H13" i="6"/>
  <c r="I13" i="6"/>
  <c r="J13" i="6"/>
  <c r="K13" i="6"/>
  <c r="L13" i="6"/>
  <c r="M13" i="6"/>
  <c r="G13" i="6"/>
  <c r="B13" i="6"/>
  <c r="D13" i="6" s="1"/>
  <c r="E13" i="6" s="1"/>
  <c r="H45" i="2"/>
  <c r="I45" i="2"/>
  <c r="J45" i="2"/>
  <c r="K45" i="2"/>
  <c r="L45" i="2"/>
  <c r="M45" i="2"/>
  <c r="G45" i="2"/>
  <c r="B45" i="2"/>
  <c r="D45" i="2" s="1"/>
  <c r="E45" i="2" s="1"/>
  <c r="H38" i="2"/>
  <c r="I38" i="2"/>
  <c r="J38" i="2"/>
  <c r="K38" i="2"/>
  <c r="L38" i="2"/>
  <c r="M38" i="2"/>
  <c r="G38" i="2"/>
  <c r="B38" i="2"/>
  <c r="H35" i="2"/>
  <c r="I35" i="2"/>
  <c r="J35" i="2"/>
  <c r="K35" i="2"/>
  <c r="L35" i="2"/>
  <c r="M35" i="2"/>
  <c r="G35" i="2"/>
  <c r="B35" i="2"/>
  <c r="H30" i="2"/>
  <c r="I30" i="2"/>
  <c r="J30" i="2"/>
  <c r="K30" i="2"/>
  <c r="L30" i="2"/>
  <c r="M30" i="2"/>
  <c r="G30" i="2"/>
  <c r="B30" i="2"/>
  <c r="D30" i="2" s="1"/>
  <c r="E30" i="2" s="1"/>
  <c r="H27" i="2"/>
  <c r="I27" i="2"/>
  <c r="J27" i="2"/>
  <c r="K27" i="2"/>
  <c r="L27" i="2"/>
  <c r="M27" i="2"/>
  <c r="G27" i="2"/>
  <c r="B27" i="2"/>
  <c r="H22" i="2"/>
  <c r="I22" i="2"/>
  <c r="J22" i="2"/>
  <c r="K22" i="2"/>
  <c r="L22" i="2"/>
  <c r="M22" i="2"/>
  <c r="G22" i="2"/>
  <c r="B22" i="2"/>
  <c r="H19" i="2"/>
  <c r="I19" i="2"/>
  <c r="J19" i="2"/>
  <c r="K19" i="2"/>
  <c r="L19" i="2"/>
  <c r="M19" i="2"/>
  <c r="G19" i="2"/>
  <c r="B19" i="2"/>
  <c r="H10" i="2"/>
  <c r="I10" i="2"/>
  <c r="J10" i="2"/>
  <c r="K10" i="2"/>
  <c r="L10" i="2"/>
  <c r="M10" i="2"/>
  <c r="G10" i="2"/>
  <c r="B10" i="2"/>
  <c r="H61" i="1"/>
  <c r="I61" i="1"/>
  <c r="J61" i="1"/>
  <c r="K61" i="1"/>
  <c r="L61" i="1"/>
  <c r="M61" i="1"/>
  <c r="G61" i="1"/>
  <c r="B61" i="1"/>
  <c r="D61" i="1" s="1"/>
  <c r="E61" i="1" s="1"/>
  <c r="H57" i="1"/>
  <c r="I57" i="1"/>
  <c r="J57" i="1"/>
  <c r="K57" i="1"/>
  <c r="L57" i="1"/>
  <c r="M57" i="1"/>
  <c r="G57" i="1"/>
  <c r="B57" i="1"/>
  <c r="D57" i="1" s="1"/>
  <c r="E57" i="1" s="1"/>
  <c r="H53" i="1"/>
  <c r="I53" i="1"/>
  <c r="J53" i="1"/>
  <c r="K53" i="1"/>
  <c r="L53" i="1"/>
  <c r="M53" i="1"/>
  <c r="G53" i="1"/>
  <c r="B53" i="1"/>
  <c r="H47" i="1"/>
  <c r="I47" i="1"/>
  <c r="J47" i="1"/>
  <c r="K47" i="1"/>
  <c r="L47" i="1"/>
  <c r="M47" i="1"/>
  <c r="G47" i="1"/>
  <c r="B47" i="1"/>
  <c r="D47" i="1" s="1"/>
  <c r="E47" i="1" s="1"/>
  <c r="H43" i="1"/>
  <c r="I43" i="1"/>
  <c r="J43" i="1"/>
  <c r="K43" i="1"/>
  <c r="L43" i="1"/>
  <c r="M43" i="1"/>
  <c r="G43" i="1"/>
  <c r="B43" i="1"/>
  <c r="D43" i="1" s="1"/>
  <c r="E43" i="1" s="1"/>
  <c r="H40" i="1"/>
  <c r="I40" i="1"/>
  <c r="J40" i="1"/>
  <c r="K40" i="1"/>
  <c r="L40" i="1"/>
  <c r="M40" i="1"/>
  <c r="G40" i="1"/>
  <c r="B40" i="1"/>
  <c r="D40" i="1" s="1"/>
  <c r="E40" i="1" s="1"/>
  <c r="H36" i="1"/>
  <c r="I36" i="1"/>
  <c r="J36" i="1"/>
  <c r="K36" i="1"/>
  <c r="L36" i="1"/>
  <c r="M36" i="1"/>
  <c r="G36" i="1"/>
  <c r="B36" i="1"/>
  <c r="D36" i="1" s="1"/>
  <c r="E36" i="1" s="1"/>
  <c r="H33" i="1"/>
  <c r="I33" i="1"/>
  <c r="J33" i="1"/>
  <c r="K33" i="1"/>
  <c r="L33" i="1"/>
  <c r="M33" i="1"/>
  <c r="G33" i="1"/>
  <c r="B33" i="1"/>
  <c r="H30" i="1"/>
  <c r="I30" i="1"/>
  <c r="J30" i="1"/>
  <c r="K30" i="1"/>
  <c r="L30" i="1"/>
  <c r="M30" i="1"/>
  <c r="G30" i="1"/>
  <c r="B30" i="1"/>
  <c r="H26" i="1"/>
  <c r="I26" i="1"/>
  <c r="J26" i="1"/>
  <c r="K26" i="1"/>
  <c r="L26" i="1"/>
  <c r="M26" i="1"/>
  <c r="G26" i="1"/>
  <c r="B26" i="1"/>
  <c r="D26" i="1" s="1"/>
  <c r="E26" i="1" s="1"/>
  <c r="H22" i="1"/>
  <c r="I22" i="1"/>
  <c r="J22" i="1"/>
  <c r="K22" i="1"/>
  <c r="L22" i="1"/>
  <c r="M22" i="1"/>
  <c r="G22" i="1"/>
  <c r="B22" i="1"/>
  <c r="D22" i="1" s="1"/>
  <c r="E22" i="1" s="1"/>
  <c r="H18" i="1"/>
  <c r="I18" i="1"/>
  <c r="J18" i="1"/>
  <c r="K18" i="1"/>
  <c r="L18" i="1"/>
  <c r="M18" i="1"/>
  <c r="G18" i="1"/>
  <c r="B18" i="1"/>
  <c r="D18" i="1" s="1"/>
  <c r="E18" i="1" s="1"/>
  <c r="H15" i="1"/>
  <c r="I15" i="1"/>
  <c r="J15" i="1"/>
  <c r="K15" i="1"/>
  <c r="L15" i="1"/>
  <c r="M15" i="1"/>
  <c r="G15" i="1"/>
  <c r="B15" i="1"/>
  <c r="H10" i="1"/>
  <c r="I10" i="1"/>
  <c r="J10" i="1"/>
  <c r="K10" i="1"/>
  <c r="L10" i="1"/>
  <c r="M10" i="1"/>
  <c r="G10" i="1"/>
  <c r="B10" i="1"/>
  <c r="E9" i="6"/>
  <c r="D7" i="6"/>
  <c r="E7" i="6" s="1"/>
  <c r="D8" i="6"/>
  <c r="E8" i="6" s="1"/>
  <c r="D9" i="6"/>
  <c r="D10" i="6"/>
  <c r="E10" i="6"/>
  <c r="D11" i="6"/>
  <c r="E11" i="6"/>
  <c r="D12" i="6"/>
  <c r="E12" i="6"/>
  <c r="D6" i="6"/>
  <c r="E6" i="6" s="1"/>
  <c r="E16" i="5"/>
  <c r="E30" i="5"/>
  <c r="D7" i="5"/>
  <c r="E7" i="5"/>
  <c r="D8" i="5"/>
  <c r="E8" i="5"/>
  <c r="D9" i="5"/>
  <c r="E9" i="5" s="1"/>
  <c r="D10" i="5"/>
  <c r="E10" i="5"/>
  <c r="D11" i="5"/>
  <c r="E11" i="5"/>
  <c r="D12" i="5"/>
  <c r="E12" i="5"/>
  <c r="D14" i="5"/>
  <c r="E14" i="5" s="1"/>
  <c r="D15" i="5"/>
  <c r="E15" i="5"/>
  <c r="D16" i="5"/>
  <c r="D18" i="5"/>
  <c r="E18" i="5" s="1"/>
  <c r="D19" i="5"/>
  <c r="E19" i="5" s="1"/>
  <c r="D21" i="5"/>
  <c r="E21" i="5" s="1"/>
  <c r="D22" i="5"/>
  <c r="E22" i="5" s="1"/>
  <c r="D23" i="5"/>
  <c r="E23" i="5" s="1"/>
  <c r="D25" i="5"/>
  <c r="E25" i="5" s="1"/>
  <c r="D26" i="5"/>
  <c r="E26" i="5" s="1"/>
  <c r="D27" i="5"/>
  <c r="E27" i="5" s="1"/>
  <c r="D28" i="5"/>
  <c r="E28" i="5"/>
  <c r="D29" i="5"/>
  <c r="E29" i="5" s="1"/>
  <c r="D30" i="5"/>
  <c r="D32" i="5"/>
  <c r="E32" i="5"/>
  <c r="D33" i="5"/>
  <c r="E33" i="5" s="1"/>
  <c r="D34" i="5"/>
  <c r="E34" i="5"/>
  <c r="D35" i="5"/>
  <c r="E35" i="5"/>
  <c r="D36" i="5"/>
  <c r="E36" i="5"/>
  <c r="D38" i="5"/>
  <c r="E38" i="5" s="1"/>
  <c r="D6" i="5"/>
  <c r="E6" i="5"/>
  <c r="D49" i="4"/>
  <c r="E49" i="4"/>
  <c r="D7" i="4"/>
  <c r="E7" i="4"/>
  <c r="D8" i="4"/>
  <c r="E8" i="4" s="1"/>
  <c r="D10" i="4"/>
  <c r="E10" i="4"/>
  <c r="D11" i="4"/>
  <c r="E11" i="4"/>
  <c r="D12" i="4"/>
  <c r="E12" i="4"/>
  <c r="D13" i="4"/>
  <c r="E13" i="4" s="1"/>
  <c r="D15" i="4"/>
  <c r="E15" i="4"/>
  <c r="D16" i="4"/>
  <c r="E16" i="4"/>
  <c r="D17" i="4"/>
  <c r="E17" i="4"/>
  <c r="D18" i="4"/>
  <c r="E18" i="4" s="1"/>
  <c r="D19" i="4"/>
  <c r="E19" i="4"/>
  <c r="D21" i="4"/>
  <c r="E21" i="4"/>
  <c r="D22" i="4"/>
  <c r="E22" i="4"/>
  <c r="D23" i="4"/>
  <c r="E23" i="4" s="1"/>
  <c r="D24" i="4"/>
  <c r="E24" i="4"/>
  <c r="D25" i="4"/>
  <c r="E25" i="4"/>
  <c r="D27" i="4"/>
  <c r="E27" i="4"/>
  <c r="D28" i="4"/>
  <c r="E28" i="4" s="1"/>
  <c r="D30" i="4"/>
  <c r="E30" i="4"/>
  <c r="D31" i="4"/>
  <c r="E31" i="4"/>
  <c r="D32" i="4"/>
  <c r="E32" i="4"/>
  <c r="D33" i="4"/>
  <c r="E33" i="4" s="1"/>
  <c r="D34" i="4"/>
  <c r="E34" i="4"/>
  <c r="D36" i="4"/>
  <c r="E36" i="4"/>
  <c r="D37" i="4"/>
  <c r="E37" i="4"/>
  <c r="D38" i="4"/>
  <c r="E38" i="4" s="1"/>
  <c r="D39" i="4"/>
  <c r="E39" i="4"/>
  <c r="D40" i="4"/>
  <c r="E40" i="4"/>
  <c r="D42" i="4"/>
  <c r="E42" i="4"/>
  <c r="D43" i="4"/>
  <c r="E43" i="4" s="1"/>
  <c r="D44" i="4"/>
  <c r="E44" i="4"/>
  <c r="D45" i="4"/>
  <c r="E45" i="4"/>
  <c r="D46" i="4"/>
  <c r="E46" i="4"/>
  <c r="D47" i="4"/>
  <c r="E47" i="4" s="1"/>
  <c r="D6" i="4"/>
  <c r="E6" i="4"/>
  <c r="D7" i="3"/>
  <c r="E7" i="3"/>
  <c r="D8" i="3"/>
  <c r="E8" i="3"/>
  <c r="D9" i="3"/>
  <c r="E9" i="3" s="1"/>
  <c r="D11" i="3"/>
  <c r="E11" i="3"/>
  <c r="D12" i="3"/>
  <c r="E12" i="3"/>
  <c r="D14" i="3"/>
  <c r="E14" i="3"/>
  <c r="D15" i="3"/>
  <c r="E15" i="3" s="1"/>
  <c r="D16" i="3"/>
  <c r="E16" i="3"/>
  <c r="D17" i="3"/>
  <c r="E17" i="3"/>
  <c r="D19" i="3"/>
  <c r="E19" i="3"/>
  <c r="D20" i="3"/>
  <c r="E20" i="3" s="1"/>
  <c r="D22" i="3"/>
  <c r="E22" i="3"/>
  <c r="D23" i="3"/>
  <c r="E23" i="3"/>
  <c r="D24" i="3"/>
  <c r="E24" i="3"/>
  <c r="D26" i="3"/>
  <c r="E26" i="3" s="1"/>
  <c r="D27" i="3"/>
  <c r="E27" i="3"/>
  <c r="D29" i="3"/>
  <c r="E29" i="3"/>
  <c r="D30" i="3"/>
  <c r="E30" i="3"/>
  <c r="D31" i="3"/>
  <c r="E31" i="3" s="1"/>
  <c r="D35" i="3"/>
  <c r="E35" i="3"/>
  <c r="D36" i="3"/>
  <c r="E36" i="3"/>
  <c r="D37" i="3"/>
  <c r="E37" i="3"/>
  <c r="D38" i="3"/>
  <c r="E38" i="3" s="1"/>
  <c r="D39" i="3"/>
  <c r="E39" i="3"/>
  <c r="D41" i="3"/>
  <c r="E41" i="3"/>
  <c r="D6" i="3"/>
  <c r="E6" i="3"/>
  <c r="D7" i="2"/>
  <c r="E7" i="2" s="1"/>
  <c r="D8" i="2"/>
  <c r="E8" i="2"/>
  <c r="D9" i="2"/>
  <c r="E9" i="2"/>
  <c r="D11" i="2"/>
  <c r="E11" i="2"/>
  <c r="D12" i="2"/>
  <c r="E12" i="2" s="1"/>
  <c r="D13" i="2"/>
  <c r="E13" i="2"/>
  <c r="D15" i="2"/>
  <c r="E15" i="2"/>
  <c r="D16" i="2"/>
  <c r="E16" i="2"/>
  <c r="D17" i="2"/>
  <c r="E17" i="2" s="1"/>
  <c r="D18" i="2"/>
  <c r="E18" i="2"/>
  <c r="D20" i="2"/>
  <c r="E20" i="2"/>
  <c r="D21" i="2"/>
  <c r="E21" i="2"/>
  <c r="D23" i="2"/>
  <c r="E23" i="2" s="1"/>
  <c r="D24" i="2"/>
  <c r="E24" i="2"/>
  <c r="D25" i="2"/>
  <c r="E25" i="2"/>
  <c r="D26" i="2"/>
  <c r="E26" i="2"/>
  <c r="D28" i="2"/>
  <c r="E28" i="2" s="1"/>
  <c r="D29" i="2"/>
  <c r="E29" i="2"/>
  <c r="D31" i="2"/>
  <c r="E31" i="2"/>
  <c r="D32" i="2"/>
  <c r="E32" i="2"/>
  <c r="D33" i="2"/>
  <c r="E33" i="2" s="1"/>
  <c r="D34" i="2"/>
  <c r="E34" i="2"/>
  <c r="D36" i="2"/>
  <c r="E36" i="2"/>
  <c r="D37" i="2"/>
  <c r="E37" i="2"/>
  <c r="D39" i="2"/>
  <c r="D41" i="2" s="1"/>
  <c r="E41" i="2" s="1"/>
  <c r="D42" i="2"/>
  <c r="E42" i="2"/>
  <c r="D43" i="2"/>
  <c r="E43" i="2"/>
  <c r="D44" i="2"/>
  <c r="E44" i="2"/>
  <c r="D6" i="2"/>
  <c r="E6" i="2" s="1"/>
  <c r="E20" i="1"/>
  <c r="D7" i="1"/>
  <c r="E7" i="1"/>
  <c r="D8" i="1"/>
  <c r="E8" i="1"/>
  <c r="D9" i="1"/>
  <c r="E9" i="1"/>
  <c r="D11" i="1"/>
  <c r="E11" i="1" s="1"/>
  <c r="D12" i="1"/>
  <c r="E12" i="1" s="1"/>
  <c r="D13" i="1"/>
  <c r="E13" i="1" s="1"/>
  <c r="D14" i="1"/>
  <c r="E14" i="1" s="1"/>
  <c r="D16" i="1"/>
  <c r="E16" i="1" s="1"/>
  <c r="D17" i="1"/>
  <c r="E17" i="1"/>
  <c r="D19" i="1"/>
  <c r="E19" i="1" s="1"/>
  <c r="D20" i="1"/>
  <c r="D21" i="1"/>
  <c r="E21" i="1"/>
  <c r="D23" i="1"/>
  <c r="E23" i="1" s="1"/>
  <c r="D24" i="1"/>
  <c r="E24" i="1"/>
  <c r="D25" i="1"/>
  <c r="E25" i="1"/>
  <c r="D27" i="1"/>
  <c r="E27" i="1"/>
  <c r="D28" i="1"/>
  <c r="E28" i="1" s="1"/>
  <c r="D29" i="1"/>
  <c r="E29" i="1"/>
  <c r="D31" i="1"/>
  <c r="E31" i="1" s="1"/>
  <c r="D32" i="1"/>
  <c r="E32" i="1" s="1"/>
  <c r="D34" i="1"/>
  <c r="E34" i="1" s="1"/>
  <c r="D35" i="1"/>
  <c r="E35" i="1"/>
  <c r="D37" i="1"/>
  <c r="E37" i="1"/>
  <c r="D38" i="1"/>
  <c r="E38" i="1"/>
  <c r="D39" i="1"/>
  <c r="E39" i="1" s="1"/>
  <c r="D41" i="1"/>
  <c r="E41" i="1"/>
  <c r="D42" i="1"/>
  <c r="E42" i="1"/>
  <c r="D44" i="1"/>
  <c r="E44" i="1" s="1"/>
  <c r="D45" i="1"/>
  <c r="E45" i="1" s="1"/>
  <c r="D46" i="1"/>
  <c r="E46" i="1" s="1"/>
  <c r="D48" i="1"/>
  <c r="E48" i="1"/>
  <c r="D49" i="1"/>
  <c r="E49" i="1"/>
  <c r="D50" i="1"/>
  <c r="E50" i="1" s="1"/>
  <c r="D51" i="1"/>
  <c r="E51" i="1" s="1"/>
  <c r="D52" i="1"/>
  <c r="E52" i="1" s="1"/>
  <c r="D54" i="1"/>
  <c r="E54" i="1" s="1"/>
  <c r="D55" i="1"/>
  <c r="E55" i="1" s="1"/>
  <c r="D56" i="1"/>
  <c r="E56" i="1" s="1"/>
  <c r="D58" i="1"/>
  <c r="E58" i="1"/>
  <c r="D59" i="1"/>
  <c r="E59" i="1"/>
  <c r="D60" i="1"/>
  <c r="E60" i="1"/>
  <c r="D62" i="1"/>
  <c r="E62" i="1" s="1"/>
  <c r="D6" i="1"/>
  <c r="E6" i="1"/>
  <c r="C13" i="6"/>
  <c r="C37" i="5"/>
  <c r="C34" i="5"/>
  <c r="C31" i="5"/>
  <c r="C27" i="5"/>
  <c r="C24" i="5"/>
  <c r="D24" i="5" s="1"/>
  <c r="E24" i="5" s="1"/>
  <c r="C20" i="5"/>
  <c r="C17" i="5"/>
  <c r="C13" i="5"/>
  <c r="C41" i="4"/>
  <c r="C35" i="4"/>
  <c r="C29" i="4"/>
  <c r="C26" i="4"/>
  <c r="C14" i="4"/>
  <c r="C9" i="4"/>
  <c r="D9" i="4" s="1"/>
  <c r="E9" i="4" s="1"/>
  <c r="C28" i="3"/>
  <c r="D28" i="3" s="1"/>
  <c r="E28" i="3" s="1"/>
  <c r="C25" i="3"/>
  <c r="C21" i="3"/>
  <c r="D21" i="3" s="1"/>
  <c r="E21" i="3" s="1"/>
  <c r="C18" i="3"/>
  <c r="D18" i="3"/>
  <c r="E18" i="3" s="1"/>
  <c r="C13" i="3"/>
  <c r="C10" i="3"/>
  <c r="C45" i="2"/>
  <c r="C38" i="2"/>
  <c r="C35" i="2"/>
  <c r="C30" i="2"/>
  <c r="C27" i="2"/>
  <c r="C22" i="2"/>
  <c r="C19" i="2"/>
  <c r="C10" i="2"/>
  <c r="C61" i="1"/>
  <c r="C57" i="1"/>
  <c r="C53" i="1"/>
  <c r="D53" i="1" s="1"/>
  <c r="E53" i="1" s="1"/>
  <c r="C47" i="1"/>
  <c r="C43" i="1"/>
  <c r="C40" i="1"/>
  <c r="C36" i="1"/>
  <c r="C33" i="1"/>
  <c r="D33" i="1" s="1"/>
  <c r="E33" i="1" s="1"/>
  <c r="C30" i="1"/>
  <c r="D30" i="1" s="1"/>
  <c r="E30" i="1" s="1"/>
  <c r="C26" i="1"/>
  <c r="C22" i="1"/>
  <c r="C18" i="1"/>
  <c r="C15" i="1"/>
  <c r="D15" i="1" s="1"/>
  <c r="E15" i="1" s="1"/>
  <c r="C10" i="1"/>
  <c r="D10" i="1"/>
  <c r="E10" i="1" s="1"/>
  <c r="D10" i="3"/>
  <c r="E10" i="3" s="1"/>
  <c r="D27" i="2"/>
  <c r="E27" i="2" s="1"/>
  <c r="D19" i="2"/>
  <c r="E19" i="2" s="1"/>
  <c r="D14" i="2"/>
  <c r="E14" i="2" s="1"/>
  <c r="D35" i="2"/>
  <c r="E35" i="2" s="1"/>
  <c r="D22" i="2"/>
  <c r="E22" i="2" s="1"/>
  <c r="D10" i="2"/>
  <c r="E10" i="2" s="1"/>
  <c r="D38" i="2"/>
  <c r="E38" i="2" s="1"/>
  <c r="D48" i="4"/>
  <c r="E48" i="4"/>
  <c r="D29" i="4"/>
  <c r="E29" i="4" s="1"/>
  <c r="D35" i="4"/>
  <c r="E35" i="4" s="1"/>
  <c r="D14" i="4"/>
  <c r="E14" i="4" s="1"/>
  <c r="E39" i="2" l="1"/>
</calcChain>
</file>

<file path=xl/sharedStrings.xml><?xml version="1.0" encoding="utf-8"?>
<sst xmlns="http://schemas.openxmlformats.org/spreadsheetml/2006/main" count="381" uniqueCount="229">
  <si>
    <t>Darke County</t>
  </si>
  <si>
    <t>Source: U.S. Department of Commerce, Bureau of Census</t>
  </si>
  <si>
    <t>Area Name</t>
  </si>
  <si>
    <t>Total Population 2010</t>
  </si>
  <si>
    <t>% Change</t>
  </si>
  <si>
    <t>Population Change</t>
  </si>
  <si>
    <t>Population 18 &amp; Over</t>
  </si>
  <si>
    <t>One Race Only</t>
  </si>
  <si>
    <t>White</t>
  </si>
  <si>
    <t>Black</t>
  </si>
  <si>
    <t>Asian</t>
  </si>
  <si>
    <t>Other</t>
  </si>
  <si>
    <t>2 or More Races</t>
  </si>
  <si>
    <t>Hispanic Origin</t>
  </si>
  <si>
    <t>Adams Township</t>
  </si>
  <si>
    <t>Bradford Village (part)</t>
  </si>
  <si>
    <t>Gettysburg Village</t>
  </si>
  <si>
    <t>Remainder of Adams Township</t>
  </si>
  <si>
    <t>Allen Township</t>
  </si>
  <si>
    <t>Burkettsville Village (part)</t>
  </si>
  <si>
    <t>New Weston Village</t>
  </si>
  <si>
    <t>Rossburg Village</t>
  </si>
  <si>
    <t>Remainder of Allen Township</t>
  </si>
  <si>
    <t>Brown Township</t>
  </si>
  <si>
    <t>Ansonia Village</t>
  </si>
  <si>
    <t>Remainder of Brown Township</t>
  </si>
  <si>
    <t>Butler Township</t>
  </si>
  <si>
    <t>Castine Village</t>
  </si>
  <si>
    <t>New Madison Village (part)</t>
  </si>
  <si>
    <t>Remainder of Butler Township</t>
  </si>
  <si>
    <t>Franklin Township</t>
  </si>
  <si>
    <t>Greenville Township</t>
  </si>
  <si>
    <t>Greenville City</t>
  </si>
  <si>
    <t>Remainder of Greenville Township</t>
  </si>
  <si>
    <t>Harrison Township</t>
  </si>
  <si>
    <t>Hollansburg Village</t>
  </si>
  <si>
    <t>Remainder of Harrison Township</t>
  </si>
  <si>
    <t>Jackson Township</t>
  </si>
  <si>
    <t>Union City Village</t>
  </si>
  <si>
    <t>Remainder of Jackson Township</t>
  </si>
  <si>
    <t>Liberty Township</t>
  </si>
  <si>
    <t>Palestine Village</t>
  </si>
  <si>
    <t>Remainder of Liberty Township</t>
  </si>
  <si>
    <t>Mississinawa Township</t>
  </si>
  <si>
    <t>Monroe Township</t>
  </si>
  <si>
    <t>Pitsburg Village</t>
  </si>
  <si>
    <t>Remainder of Monroe Township</t>
  </si>
  <si>
    <t>Neave Township</t>
  </si>
  <si>
    <t>Wayne Lakes Village</t>
  </si>
  <si>
    <t>Remainder of Neave Township</t>
  </si>
  <si>
    <t>Patterson Township</t>
  </si>
  <si>
    <t>Osgood Village</t>
  </si>
  <si>
    <t>Yorkshire Village</t>
  </si>
  <si>
    <t>Remainder of Patterson Township</t>
  </si>
  <si>
    <t>Richland Township</t>
  </si>
  <si>
    <t>Twin Township</t>
  </si>
  <si>
    <t>Arcanum Village</t>
  </si>
  <si>
    <t>Gordon Village</t>
  </si>
  <si>
    <t>Ithaca Village</t>
  </si>
  <si>
    <t>Remainder of Twin Township</t>
  </si>
  <si>
    <t>Van Buren Township</t>
  </si>
  <si>
    <t>Wabash Township</t>
  </si>
  <si>
    <t>North Star Village</t>
  </si>
  <si>
    <t>Remainder of Wabash Township</t>
  </si>
  <si>
    <t>Washington Township</t>
  </si>
  <si>
    <t>Wayne Township</t>
  </si>
  <si>
    <t>Versailles Village</t>
  </si>
  <si>
    <t>Remainder of Wayne Township</t>
  </si>
  <si>
    <t>York Township</t>
  </si>
  <si>
    <t>Greene County</t>
  </si>
  <si>
    <t>Bath Township</t>
  </si>
  <si>
    <t>Fairborn City (part)</t>
  </si>
  <si>
    <t>Wright-Patterson AFB CDP (part)</t>
  </si>
  <si>
    <t>Remainder of Bath Township</t>
  </si>
  <si>
    <t>Beavercreek Township</t>
  </si>
  <si>
    <t>Remainder of Beavercreek Township</t>
  </si>
  <si>
    <t>Bellbrook City</t>
  </si>
  <si>
    <t>Caesarscreek Township</t>
  </si>
  <si>
    <t>Cedarville Township</t>
  </si>
  <si>
    <t>Cedarville Village</t>
  </si>
  <si>
    <t>Remainder of Cedarville Township</t>
  </si>
  <si>
    <t>Jefferson Township</t>
  </si>
  <si>
    <t>Bowersville Village</t>
  </si>
  <si>
    <t>Remainder of Jefferson Township</t>
  </si>
  <si>
    <t>Kettering City (part)</t>
  </si>
  <si>
    <t>Miami Township</t>
  </si>
  <si>
    <t>Clifton Village (part)</t>
  </si>
  <si>
    <t>Yellow Springs Village</t>
  </si>
  <si>
    <t>Remainder of Miami Township</t>
  </si>
  <si>
    <t>New Jasper Township</t>
  </si>
  <si>
    <t>Shawnee Hills CDP (part)</t>
  </si>
  <si>
    <t>Remainder of New Jasper Township</t>
  </si>
  <si>
    <t>Ross Township</t>
  </si>
  <si>
    <t>Jamestown Village (part)</t>
  </si>
  <si>
    <t>Silvercreek Township</t>
  </si>
  <si>
    <t>Remainder of Silvercreek Township</t>
  </si>
  <si>
    <t>Sugarcreek Township</t>
  </si>
  <si>
    <t>Xenia City</t>
  </si>
  <si>
    <t>Xenia Township</t>
  </si>
  <si>
    <t>Wilberforce CDP</t>
  </si>
  <si>
    <t>Remainder of Xenia Township</t>
  </si>
  <si>
    <t>Beavercreek City</t>
  </si>
  <si>
    <t>Spring Valley Township</t>
  </si>
  <si>
    <t>Spring Valley Village</t>
  </si>
  <si>
    <t>Remainder of Spring Valley Township</t>
  </si>
  <si>
    <t>Miami County</t>
  </si>
  <si>
    <t>Bethel Township</t>
  </si>
  <si>
    <t>Fletcher Village</t>
  </si>
  <si>
    <t>Concord Township</t>
  </si>
  <si>
    <t>Remainder of Concord Township</t>
  </si>
  <si>
    <t>Elizabeth Township</t>
  </si>
  <si>
    <t>Huber Heights (part)</t>
  </si>
  <si>
    <t>Lostcreek Township</t>
  </si>
  <si>
    <t>Casstown Village</t>
  </si>
  <si>
    <t>Remainder of Lostcreek Township</t>
  </si>
  <si>
    <t>Tipp City City</t>
  </si>
  <si>
    <t>Newberry Township</t>
  </si>
  <si>
    <t>Covington Village</t>
  </si>
  <si>
    <t>Remainder of Newberry Township</t>
  </si>
  <si>
    <t>Newton Township</t>
  </si>
  <si>
    <t>Pleasant Hill Village</t>
  </si>
  <si>
    <t>Remainder of Newton Township</t>
  </si>
  <si>
    <t>Piqua City</t>
  </si>
  <si>
    <t>Springcreek Township</t>
  </si>
  <si>
    <t>Staunton Township</t>
  </si>
  <si>
    <t>Union Township</t>
  </si>
  <si>
    <t>Laura Village</t>
  </si>
  <si>
    <t>Ludlow Falls Village</t>
  </si>
  <si>
    <t>Potsdam Village</t>
  </si>
  <si>
    <t>Union City (part)</t>
  </si>
  <si>
    <t>West Milton Village</t>
  </si>
  <si>
    <t>Remainder of Union Township</t>
  </si>
  <si>
    <t>Montgomery County</t>
  </si>
  <si>
    <t>Clay Township</t>
  </si>
  <si>
    <t>Brookville City (part)</t>
  </si>
  <si>
    <t>Phillipsburg Village</t>
  </si>
  <si>
    <t>Verona Village (part)</t>
  </si>
  <si>
    <t>Remainder of Clay Township</t>
  </si>
  <si>
    <t>Clayton City</t>
  </si>
  <si>
    <t>Dayton City</t>
  </si>
  <si>
    <t>Englewood City</t>
  </si>
  <si>
    <t>German Township</t>
  </si>
  <si>
    <t>Carlisle Village (part)</t>
  </si>
  <si>
    <t>Remainder of German Township</t>
  </si>
  <si>
    <t>Huber Heights City (part)</t>
  </si>
  <si>
    <t>Farmersville Village</t>
  </si>
  <si>
    <t>New Lebanon Village (part)</t>
  </si>
  <si>
    <t>Drexel CDP</t>
  </si>
  <si>
    <t>Miamisburg City</t>
  </si>
  <si>
    <t>Springboro City (part)</t>
  </si>
  <si>
    <t>Moraine City</t>
  </si>
  <si>
    <t>Oakwood City</t>
  </si>
  <si>
    <t>Perry Township</t>
  </si>
  <si>
    <t>Remainder of Perry Township</t>
  </si>
  <si>
    <t>Vandalia City</t>
  </si>
  <si>
    <t>Remainder of Washington Township</t>
  </si>
  <si>
    <t>West Carrollton City</t>
  </si>
  <si>
    <t>Riverside City</t>
  </si>
  <si>
    <t>Trotwood City</t>
  </si>
  <si>
    <t>Preble County</t>
  </si>
  <si>
    <t>Dixon Township</t>
  </si>
  <si>
    <t>Eaton City</t>
  </si>
  <si>
    <t>Gasper Township</t>
  </si>
  <si>
    <t>Gratis Township</t>
  </si>
  <si>
    <t>Gratis Village</t>
  </si>
  <si>
    <t>West Elkton Village</t>
  </si>
  <si>
    <t>Remainder of Gratis Township</t>
  </si>
  <si>
    <t>Lewisburg Village</t>
  </si>
  <si>
    <t>Israel Township</t>
  </si>
  <si>
    <t>College Corner Village (part)</t>
  </si>
  <si>
    <t>Remainder of Israel Township</t>
  </si>
  <si>
    <t>New Paris Village</t>
  </si>
  <si>
    <t>Lanier Township</t>
  </si>
  <si>
    <t>West Alexandria Village (part)</t>
  </si>
  <si>
    <t>Remainder of Lanier Township</t>
  </si>
  <si>
    <t>Eldorado Village</t>
  </si>
  <si>
    <t>West Manchester Village</t>
  </si>
  <si>
    <t>Somers Township</t>
  </si>
  <si>
    <t>Camden Village</t>
  </si>
  <si>
    <t>Remainder of Somers Township</t>
  </si>
  <si>
    <t>Twin township</t>
  </si>
  <si>
    <t>Warren County</t>
  </si>
  <si>
    <t>Springboro City (Warren County part)</t>
  </si>
  <si>
    <t>Springboro City (Total)</t>
  </si>
  <si>
    <t>Franklin City</t>
  </si>
  <si>
    <t>Union City (part)/Union City township</t>
  </si>
  <si>
    <t>American Indian and Alaska Native</t>
  </si>
  <si>
    <t>Native Hawaiian and Other Pacific Islander</t>
  </si>
  <si>
    <t>Hunter CDP</t>
  </si>
  <si>
    <t>Middletown (part)</t>
  </si>
  <si>
    <t>Remainder of Franklin Township</t>
  </si>
  <si>
    <t>Carlisle City (part)</t>
  </si>
  <si>
    <t>Total Population 2020</t>
  </si>
  <si>
    <t>Germantown City</t>
  </si>
  <si>
    <t>Centerville City (part)</t>
  </si>
  <si>
    <t>Remainder of Sugarcreek Township</t>
  </si>
  <si>
    <t>N/A</t>
  </si>
  <si>
    <t>Troy City (part)</t>
  </si>
  <si>
    <t>Remainder of Staunton Township</t>
  </si>
  <si>
    <t>NA</t>
  </si>
  <si>
    <t>Shelby County</t>
  </si>
  <si>
    <t>Clinton Township</t>
  </si>
  <si>
    <t>Sidney City (part)</t>
  </si>
  <si>
    <t>Remainder of Clinton Township</t>
  </si>
  <si>
    <t>Cynthian Township</t>
  </si>
  <si>
    <t>Newport CDP</t>
  </si>
  <si>
    <t>Remainder of Cynthian Township</t>
  </si>
  <si>
    <t>Dinsmore Township</t>
  </si>
  <si>
    <t>Anna Village (part)</t>
  </si>
  <si>
    <t>Botkins Village</t>
  </si>
  <si>
    <t>Remainder of Dinsmore Township</t>
  </si>
  <si>
    <t>Green Township</t>
  </si>
  <si>
    <t>Jackson Center Village</t>
  </si>
  <si>
    <t>Loramie Township</t>
  </si>
  <si>
    <t>Russia Village</t>
  </si>
  <si>
    <t>Remainder of Loramie Township</t>
  </si>
  <si>
    <t>McLean Township</t>
  </si>
  <si>
    <t>Fort Loramie Village</t>
  </si>
  <si>
    <t>Remainder of McLean Township</t>
  </si>
  <si>
    <t>Orange Township</t>
  </si>
  <si>
    <t>Salem Township</t>
  </si>
  <si>
    <t>Port Jefferson Village</t>
  </si>
  <si>
    <t>Remainder of Salem Township</t>
  </si>
  <si>
    <t>Turtle Creek Township</t>
  </si>
  <si>
    <t>Remainder of Turtle Creek Township</t>
  </si>
  <si>
    <t>Kettlersville Village</t>
  </si>
  <si>
    <t>Remainder of Van Buren Township</t>
  </si>
  <si>
    <t>Lockington Village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</si>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</sst>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9" xfId="0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14" xfId="1" applyNumberFormat="1" applyFont="1" applyBorder="1"/>
    <xf numFmtId="164" fontId="1" fillId="0" borderId="15" xfId="1" applyNumberFormat="1" applyFont="1" applyBorder="1"/>
    <xf numFmtId="164" fontId="1" fillId="0" borderId="16" xfId="1" applyNumberFormat="1" applyFont="1" applyBorder="1"/>
    <xf numFmtId="164" fontId="1" fillId="0" borderId="17" xfId="1" applyNumberFormat="1" applyFont="1" applyBorder="1"/>
    <xf numFmtId="164" fontId="1" fillId="0" borderId="18" xfId="1" applyNumberFormat="1" applyFont="1" applyBorder="1"/>
    <xf numFmtId="164" fontId="1" fillId="0" borderId="19" xfId="1" applyNumberFormat="1" applyFont="1" applyBorder="1"/>
    <xf numFmtId="164" fontId="1" fillId="0" borderId="20" xfId="1" applyNumberFormat="1" applyFont="1" applyBorder="1"/>
    <xf numFmtId="164" fontId="1" fillId="0" borderId="21" xfId="1" applyNumberFormat="1" applyFont="1" applyBorder="1"/>
    <xf numFmtId="9" fontId="1" fillId="0" borderId="22" xfId="2" applyFont="1" applyBorder="1"/>
    <xf numFmtId="9" fontId="1" fillId="0" borderId="23" xfId="2" applyFont="1" applyBorder="1"/>
    <xf numFmtId="9" fontId="1" fillId="0" borderId="24" xfId="2" applyFont="1" applyBorder="1"/>
    <xf numFmtId="9" fontId="1" fillId="0" borderId="25" xfId="2" applyFont="1" applyBorder="1"/>
    <xf numFmtId="9" fontId="1" fillId="0" borderId="26" xfId="2" applyFont="1" applyBorder="1"/>
    <xf numFmtId="9" fontId="1" fillId="0" borderId="27" xfId="2" applyFont="1" applyBorder="1"/>
    <xf numFmtId="0" fontId="0" fillId="0" borderId="28" xfId="0" applyBorder="1" applyAlignment="1">
      <alignment horizontal="left" indent="1"/>
    </xf>
    <xf numFmtId="0" fontId="0" fillId="0" borderId="29" xfId="0" applyBorder="1" applyAlignment="1">
      <alignment horizontal="left" indent="1"/>
    </xf>
    <xf numFmtId="0" fontId="0" fillId="0" borderId="30" xfId="0" applyBorder="1" applyAlignment="1">
      <alignment horizontal="left" indent="1"/>
    </xf>
    <xf numFmtId="164" fontId="1" fillId="0" borderId="31" xfId="1" applyNumberFormat="1" applyFont="1" applyBorder="1"/>
    <xf numFmtId="164" fontId="1" fillId="0" borderId="32" xfId="1" applyNumberFormat="1" applyFont="1" applyBorder="1"/>
    <xf numFmtId="164" fontId="1" fillId="0" borderId="33" xfId="1" applyNumberFormat="1" applyFont="1" applyBorder="1"/>
    <xf numFmtId="164" fontId="1" fillId="0" borderId="34" xfId="1" applyNumberFormat="1" applyFont="1" applyBorder="1"/>
    <xf numFmtId="0" fontId="0" fillId="0" borderId="35" xfId="0" applyBorder="1" applyAlignment="1">
      <alignment horizontal="left" indent="1"/>
    </xf>
    <xf numFmtId="0" fontId="0" fillId="0" borderId="5" xfId="0" applyBorder="1" applyAlignment="1">
      <alignment horizontal="left"/>
    </xf>
    <xf numFmtId="9" fontId="1" fillId="0" borderId="36" xfId="2" applyFont="1" applyBorder="1"/>
    <xf numFmtId="9" fontId="1" fillId="0" borderId="37" xfId="2" applyFont="1" applyBorder="1"/>
    <xf numFmtId="0" fontId="0" fillId="0" borderId="3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9" xfId="0" applyBorder="1"/>
    <xf numFmtId="164" fontId="1" fillId="0" borderId="40" xfId="1" applyNumberFormat="1" applyFont="1" applyBorder="1"/>
    <xf numFmtId="9" fontId="1" fillId="0" borderId="41" xfId="2" applyFont="1" applyBorder="1"/>
    <xf numFmtId="164" fontId="1" fillId="0" borderId="42" xfId="1" applyNumberFormat="1" applyFont="1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164" fontId="1" fillId="0" borderId="43" xfId="1" applyNumberFormat="1" applyFont="1" applyBorder="1"/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44" xfId="1" applyNumberFormat="1" applyFont="1" applyBorder="1"/>
    <xf numFmtId="164" fontId="1" fillId="0" borderId="14" xfId="1" applyNumberFormat="1" applyFont="1" applyBorder="1"/>
    <xf numFmtId="164" fontId="1" fillId="0" borderId="15" xfId="1" applyNumberFormat="1" applyFont="1" applyBorder="1"/>
    <xf numFmtId="164" fontId="1" fillId="0" borderId="45" xfId="1" applyNumberFormat="1" applyFont="1" applyBorder="1"/>
    <xf numFmtId="164" fontId="1" fillId="0" borderId="16" xfId="1" applyNumberFormat="1" applyFont="1" applyBorder="1"/>
    <xf numFmtId="164" fontId="1" fillId="0" borderId="17" xfId="1" applyNumberFormat="1" applyFont="1" applyBorder="1"/>
    <xf numFmtId="164" fontId="1" fillId="0" borderId="46" xfId="1" applyNumberFormat="1" applyFont="1" applyBorder="1"/>
    <xf numFmtId="164" fontId="1" fillId="0" borderId="33" xfId="1" applyNumberFormat="1" applyFont="1" applyBorder="1"/>
    <xf numFmtId="164" fontId="1" fillId="0" borderId="34" xfId="1" applyNumberFormat="1" applyFont="1" applyBorder="1"/>
    <xf numFmtId="164" fontId="1" fillId="0" borderId="47" xfId="1" applyNumberFormat="1" applyFont="1" applyBorder="1"/>
    <xf numFmtId="164" fontId="1" fillId="0" borderId="18" xfId="1" applyNumberFormat="1" applyFont="1" applyBorder="1"/>
    <xf numFmtId="164" fontId="1" fillId="0" borderId="19" xfId="1" applyNumberFormat="1" applyFont="1" applyBorder="1"/>
    <xf numFmtId="164" fontId="1" fillId="0" borderId="48" xfId="1" applyNumberFormat="1" applyFont="1" applyBorder="1"/>
    <xf numFmtId="164" fontId="1" fillId="0" borderId="20" xfId="1" applyNumberFormat="1" applyFont="1" applyBorder="1"/>
    <xf numFmtId="164" fontId="1" fillId="0" borderId="21" xfId="1" applyNumberFormat="1" applyFont="1" applyBorder="1"/>
    <xf numFmtId="164" fontId="1" fillId="0" borderId="49" xfId="1" applyNumberFormat="1" applyFont="1" applyBorder="1"/>
    <xf numFmtId="164" fontId="1" fillId="0" borderId="4" xfId="1" applyNumberFormat="1" applyFont="1" applyBorder="1"/>
    <xf numFmtId="164" fontId="1" fillId="0" borderId="5" xfId="1" applyNumberFormat="1" applyFont="1" applyBorder="1"/>
    <xf numFmtId="164" fontId="1" fillId="0" borderId="28" xfId="1" applyNumberFormat="1" applyFont="1" applyBorder="1"/>
    <xf numFmtId="164" fontId="1" fillId="0" borderId="29" xfId="1" applyNumberFormat="1" applyFont="1" applyBorder="1"/>
    <xf numFmtId="164" fontId="1" fillId="0" borderId="6" xfId="1" applyNumberFormat="1" applyFont="1" applyBorder="1"/>
    <xf numFmtId="164" fontId="1" fillId="0" borderId="50" xfId="1" applyNumberFormat="1" applyFont="1" applyBorder="1"/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164" fontId="1" fillId="0" borderId="51" xfId="1" applyNumberFormat="1" applyFont="1" applyBorder="1"/>
    <xf numFmtId="0" fontId="0" fillId="0" borderId="28" xfId="0" applyFill="1" applyBorder="1" applyAlignment="1">
      <alignment horizontal="left" indent="1"/>
    </xf>
    <xf numFmtId="164" fontId="1" fillId="0" borderId="52" xfId="1" applyNumberFormat="1" applyFont="1" applyBorder="1"/>
    <xf numFmtId="0" fontId="0" fillId="0" borderId="53" xfId="0" applyBorder="1"/>
    <xf numFmtId="164" fontId="1" fillId="0" borderId="54" xfId="1" applyNumberFormat="1" applyFont="1" applyBorder="1"/>
    <xf numFmtId="9" fontId="1" fillId="0" borderId="55" xfId="2" applyFont="1" applyBorder="1"/>
    <xf numFmtId="164" fontId="0" fillId="0" borderId="15" xfId="0" applyNumberFormat="1" applyBorder="1"/>
    <xf numFmtId="164" fontId="0" fillId="0" borderId="32" xfId="0" applyNumberFormat="1" applyBorder="1"/>
    <xf numFmtId="164" fontId="1" fillId="0" borderId="30" xfId="1" applyNumberFormat="1" applyFont="1" applyBorder="1"/>
    <xf numFmtId="164" fontId="0" fillId="0" borderId="0" xfId="0" applyNumberFormat="1"/>
    <xf numFmtId="164" fontId="1" fillId="0" borderId="15" xfId="1" applyNumberFormat="1" applyFont="1" applyBorder="1" applyAlignment="1">
      <alignment horizontal="right" indent="1"/>
    </xf>
    <xf numFmtId="0" fontId="0" fillId="0" borderId="8" xfId="0" applyFill="1" applyBorder="1" applyAlignment="1">
      <alignment horizontal="left" indent="1"/>
    </xf>
    <xf numFmtId="0" fontId="0" fillId="0" borderId="2" xfId="0" applyFill="1" applyBorder="1"/>
    <xf numFmtId="0" fontId="0" fillId="0" borderId="35" xfId="0" applyFill="1" applyBorder="1" applyAlignment="1">
      <alignment horizontal="left" indent="1"/>
    </xf>
    <xf numFmtId="0" fontId="0" fillId="0" borderId="30" xfId="0" applyFill="1" applyBorder="1" applyAlignment="1">
      <alignment horizontal="left" indent="1"/>
    </xf>
    <xf numFmtId="0" fontId="0" fillId="0" borderId="0" xfId="0" applyFill="1"/>
    <xf numFmtId="9" fontId="1" fillId="0" borderId="24" xfId="2" applyFont="1" applyBorder="1"/>
    <xf numFmtId="9" fontId="1" fillId="0" borderId="37" xfId="2" applyFont="1" applyBorder="1"/>
    <xf numFmtId="10" fontId="1" fillId="0" borderId="0" xfId="2" applyNumberFormat="1" applyFont="1"/>
    <xf numFmtId="165" fontId="1" fillId="0" borderId="0" xfId="2" applyNumberFormat="1" applyFont="1"/>
    <xf numFmtId="164" fontId="1" fillId="0" borderId="56" xfId="1" applyNumberFormat="1" applyFont="1" applyBorder="1"/>
    <xf numFmtId="164" fontId="1" fillId="0" borderId="57" xfId="1" applyNumberFormat="1" applyFont="1" applyBorder="1"/>
    <xf numFmtId="164" fontId="1" fillId="0" borderId="58" xfId="1" applyNumberFormat="1" applyFont="1" applyBorder="1"/>
    <xf numFmtId="164" fontId="0" fillId="0" borderId="59" xfId="0" applyNumberFormat="1" applyBorder="1"/>
    <xf numFmtId="164" fontId="1" fillId="0" borderId="10" xfId="1" applyNumberFormat="1" applyFont="1" applyBorder="1" applyAlignment="1">
      <alignment horizontal="right"/>
    </xf>
    <xf numFmtId="164" fontId="1" fillId="0" borderId="2" xfId="1" applyNumberFormat="1" applyFont="1" applyBorder="1" applyAlignment="1">
      <alignment horizontal="right"/>
    </xf>
    <xf numFmtId="164" fontId="1" fillId="0" borderId="7" xfId="1" applyNumberFormat="1" applyFont="1" applyBorder="1" applyAlignment="1">
      <alignment horizontal="right" indent="1"/>
    </xf>
    <xf numFmtId="164" fontId="1" fillId="0" borderId="8" xfId="1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64" fontId="1" fillId="0" borderId="8" xfId="1" applyNumberFormat="1" applyFont="1" applyBorder="1" applyAlignment="1">
      <alignment horizontal="right" indent="1"/>
    </xf>
    <xf numFmtId="164" fontId="1" fillId="0" borderId="9" xfId="1" applyNumberFormat="1" applyFont="1" applyBorder="1" applyAlignment="1">
      <alignment horizontal="right"/>
    </xf>
    <xf numFmtId="164" fontId="1" fillId="0" borderId="8" xfId="1" applyNumberFormat="1" applyFont="1" applyBorder="1" applyAlignment="1">
      <alignment horizontal="left" indent="1"/>
    </xf>
    <xf numFmtId="164" fontId="1" fillId="0" borderId="1" xfId="1" applyNumberFormat="1" applyFont="1" applyBorder="1"/>
    <xf numFmtId="164" fontId="1" fillId="0" borderId="2" xfId="1" applyNumberFormat="1" applyFont="1" applyBorder="1"/>
    <xf numFmtId="164" fontId="1" fillId="0" borderId="7" xfId="1" applyNumberFormat="1" applyFont="1" applyBorder="1" applyAlignment="1">
      <alignment horizontal="left" indent="1"/>
    </xf>
    <xf numFmtId="164" fontId="1" fillId="0" borderId="38" xfId="1" applyNumberFormat="1" applyFont="1" applyBorder="1" applyAlignment="1">
      <alignment horizontal="left" indent="1"/>
    </xf>
    <xf numFmtId="164" fontId="1" fillId="0" borderId="3" xfId="1" applyNumberFormat="1" applyFont="1" applyBorder="1"/>
    <xf numFmtId="164" fontId="1" fillId="0" borderId="60" xfId="1" applyNumberFormat="1" applyFont="1" applyBorder="1" applyAlignment="1">
      <alignment horizontal="left" indent="1"/>
    </xf>
    <xf numFmtId="164" fontId="1" fillId="0" borderId="38" xfId="1" applyNumberFormat="1" applyFont="1" applyBorder="1" applyAlignment="1">
      <alignment horizontal="right"/>
    </xf>
    <xf numFmtId="164" fontId="1" fillId="0" borderId="9" xfId="1" applyNumberFormat="1" applyFont="1" applyBorder="1"/>
    <xf numFmtId="164" fontId="1" fillId="0" borderId="39" xfId="1" applyNumberFormat="1" applyFont="1" applyBorder="1"/>
    <xf numFmtId="164" fontId="1" fillId="0" borderId="61" xfId="1" applyNumberFormat="1" applyFont="1" applyBorder="1"/>
    <xf numFmtId="164" fontId="1" fillId="0" borderId="29" xfId="1" applyNumberFormat="1" applyFont="1" applyFill="1" applyBorder="1" applyAlignment="1">
      <alignment horizontal="left" indent="1"/>
    </xf>
    <xf numFmtId="164" fontId="1" fillId="0" borderId="5" xfId="1" applyNumberFormat="1" applyFont="1" applyFill="1" applyBorder="1"/>
    <xf numFmtId="164" fontId="1" fillId="0" borderId="28" xfId="1" applyNumberFormat="1" applyFont="1" applyFill="1" applyBorder="1" applyAlignment="1">
      <alignment horizontal="left" indent="1"/>
    </xf>
    <xf numFmtId="164" fontId="1" fillId="0" borderId="30" xfId="1" applyNumberFormat="1" applyFont="1" applyFill="1" applyBorder="1" applyAlignment="1">
      <alignment horizontal="left" indent="1"/>
    </xf>
    <xf numFmtId="164" fontId="1" fillId="0" borderId="61" xfId="1" applyNumberFormat="1" applyFont="1" applyBorder="1"/>
    <xf numFmtId="164" fontId="1" fillId="0" borderId="35" xfId="1" applyNumberFormat="1" applyFont="1" applyBorder="1"/>
    <xf numFmtId="9" fontId="1" fillId="0" borderId="62" xfId="2" applyFont="1" applyBorder="1"/>
    <xf numFmtId="9" fontId="1" fillId="0" borderId="63" xfId="2" applyFont="1" applyBorder="1"/>
    <xf numFmtId="9" fontId="1" fillId="0" borderId="64" xfId="2" applyFont="1" applyBorder="1"/>
    <xf numFmtId="9" fontId="1" fillId="0" borderId="65" xfId="2" applyFont="1" applyBorder="1"/>
    <xf numFmtId="9" fontId="1" fillId="0" borderId="66" xfId="2" applyFont="1" applyBorder="1"/>
    <xf numFmtId="9" fontId="1" fillId="0" borderId="67" xfId="2" applyFont="1" applyBorder="1"/>
    <xf numFmtId="9" fontId="1" fillId="0" borderId="68" xfId="2" applyFont="1" applyBorder="1"/>
    <xf numFmtId="0" fontId="0" fillId="0" borderId="0" xfId="0" applyBorder="1"/>
    <xf numFmtId="164" fontId="1" fillId="0" borderId="2" xfId="1" applyNumberFormat="1" applyFont="1" applyFill="1" applyBorder="1"/>
    <xf numFmtId="164" fontId="1" fillId="0" borderId="12" xfId="1" applyNumberFormat="1" applyFont="1" applyFill="1" applyBorder="1"/>
    <xf numFmtId="164" fontId="1" fillId="0" borderId="13" xfId="1" applyNumberFormat="1" applyFont="1" applyFill="1" applyBorder="1"/>
    <xf numFmtId="9" fontId="1" fillId="0" borderId="23" xfId="2" applyFont="1" applyFill="1" applyBorder="1"/>
    <xf numFmtId="0" fontId="0" fillId="0" borderId="7" xfId="0" applyFill="1" applyBorder="1" applyAlignment="1">
      <alignment horizontal="left" indent="1"/>
    </xf>
    <xf numFmtId="164" fontId="1" fillId="0" borderId="7" xfId="1" applyNumberFormat="1" applyFont="1" applyFill="1" applyBorder="1" applyAlignment="1">
      <alignment horizontal="left" indent="1"/>
    </xf>
    <xf numFmtId="164" fontId="1" fillId="0" borderId="14" xfId="1" applyNumberFormat="1" applyFont="1" applyFill="1" applyBorder="1"/>
    <xf numFmtId="164" fontId="1" fillId="0" borderId="15" xfId="1" applyNumberFormat="1" applyFont="1" applyFill="1" applyBorder="1"/>
    <xf numFmtId="9" fontId="1" fillId="0" borderId="24" xfId="2" applyFont="1" applyFill="1" applyBorder="1"/>
    <xf numFmtId="164" fontId="1" fillId="0" borderId="8" xfId="1" applyNumberFormat="1" applyFont="1" applyFill="1" applyBorder="1" applyAlignment="1">
      <alignment horizontal="left" indent="1"/>
    </xf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9" fontId="1" fillId="0" borderId="25" xfId="2" applyFont="1" applyFill="1" applyBorder="1"/>
    <xf numFmtId="0" fontId="0" fillId="0" borderId="35" xfId="0" applyBorder="1"/>
    <xf numFmtId="164" fontId="1" fillId="0" borderId="38" xfId="1" applyNumberFormat="1" applyFont="1" applyBorder="1"/>
    <xf numFmtId="0" fontId="2" fillId="0" borderId="40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0" fillId="0" borderId="38" xfId="0" applyBorder="1"/>
    <xf numFmtId="164" fontId="1" fillId="0" borderId="4" xfId="1" applyNumberFormat="1" applyFont="1" applyBorder="1" applyAlignment="1">
      <alignment horizontal="right"/>
    </xf>
    <xf numFmtId="164" fontId="1" fillId="0" borderId="5" xfId="1" applyNumberFormat="1" applyFont="1" applyBorder="1" applyAlignment="1">
      <alignment horizontal="right"/>
    </xf>
    <xf numFmtId="164" fontId="1" fillId="0" borderId="14" xfId="1" applyNumberFormat="1" applyFont="1" applyBorder="1" applyAlignment="1">
      <alignment horizontal="right"/>
    </xf>
    <xf numFmtId="164" fontId="1" fillId="0" borderId="15" xfId="1" applyNumberFormat="1" applyFont="1" applyBorder="1" applyAlignment="1">
      <alignment horizontal="right"/>
    </xf>
    <xf numFmtId="164" fontId="1" fillId="0" borderId="44" xfId="1" applyNumberFormat="1" applyFont="1" applyBorder="1" applyAlignment="1">
      <alignment horizontal="right"/>
    </xf>
    <xf numFmtId="164" fontId="1" fillId="0" borderId="28" xfId="1" applyNumberFormat="1" applyFont="1" applyBorder="1" applyAlignment="1">
      <alignment horizontal="right"/>
    </xf>
    <xf numFmtId="164" fontId="1" fillId="0" borderId="17" xfId="1" applyNumberFormat="1" applyFont="1" applyBorder="1" applyAlignment="1">
      <alignment horizontal="right"/>
    </xf>
    <xf numFmtId="164" fontId="1" fillId="0" borderId="45" xfId="1" applyNumberFormat="1" applyFont="1" applyBorder="1" applyAlignment="1">
      <alignment horizontal="right"/>
    </xf>
    <xf numFmtId="164" fontId="1" fillId="0" borderId="29" xfId="1" applyNumberFormat="1" applyFont="1" applyBorder="1" applyAlignment="1">
      <alignment horizontal="right"/>
    </xf>
    <xf numFmtId="164" fontId="1" fillId="0" borderId="6" xfId="1" applyNumberFormat="1" applyFont="1" applyBorder="1" applyAlignment="1">
      <alignment horizontal="right"/>
    </xf>
    <xf numFmtId="164" fontId="1" fillId="0" borderId="35" xfId="1" applyNumberFormat="1" applyFont="1" applyBorder="1" applyAlignment="1">
      <alignment horizontal="right"/>
    </xf>
    <xf numFmtId="164" fontId="1" fillId="0" borderId="50" xfId="1" applyNumberFormat="1" applyFont="1" applyBorder="1" applyAlignment="1">
      <alignment horizontal="right"/>
    </xf>
    <xf numFmtId="164" fontId="1" fillId="0" borderId="11" xfId="1" applyNumberFormat="1" applyFont="1" applyBorder="1" applyAlignment="1">
      <alignment horizontal="right"/>
    </xf>
    <xf numFmtId="164" fontId="1" fillId="0" borderId="69" xfId="1" applyNumberFormat="1" applyFont="1" applyBorder="1" applyAlignment="1">
      <alignment horizontal="right"/>
    </xf>
    <xf numFmtId="164" fontId="1" fillId="0" borderId="70" xfId="1" applyNumberFormat="1" applyFont="1" applyBorder="1" applyAlignment="1">
      <alignment horizontal="right"/>
    </xf>
    <xf numFmtId="164" fontId="1" fillId="0" borderId="71" xfId="1" applyNumberFormat="1" applyFont="1" applyBorder="1" applyAlignment="1">
      <alignment horizontal="right"/>
    </xf>
    <xf numFmtId="164" fontId="1" fillId="0" borderId="0" xfId="1" applyNumberFormat="1" applyFont="1" applyBorder="1" applyAlignment="1">
      <alignment horizontal="right"/>
    </xf>
    <xf numFmtId="164" fontId="1" fillId="0" borderId="18" xfId="1" applyNumberFormat="1" applyFont="1" applyBorder="1" applyAlignment="1">
      <alignment horizontal="right"/>
    </xf>
    <xf numFmtId="164" fontId="1" fillId="0" borderId="19" xfId="1" applyNumberFormat="1" applyFont="1" applyBorder="1" applyAlignment="1">
      <alignment horizontal="right"/>
    </xf>
    <xf numFmtId="164" fontId="1" fillId="0" borderId="47" xfId="1" applyNumberFormat="1" applyFont="1" applyBorder="1" applyAlignment="1">
      <alignment horizontal="right"/>
    </xf>
    <xf numFmtId="164" fontId="1" fillId="0" borderId="72" xfId="1" applyNumberFormat="1" applyFont="1" applyBorder="1" applyAlignment="1">
      <alignment horizontal="right"/>
    </xf>
    <xf numFmtId="164" fontId="1" fillId="0" borderId="20" xfId="1" applyNumberFormat="1" applyFont="1" applyBorder="1" applyAlignment="1">
      <alignment horizontal="right"/>
    </xf>
    <xf numFmtId="164" fontId="1" fillId="0" borderId="21" xfId="1" applyNumberFormat="1" applyFont="1" applyBorder="1" applyAlignment="1">
      <alignment horizontal="right"/>
    </xf>
    <xf numFmtId="164" fontId="1" fillId="0" borderId="73" xfId="1" applyNumberFormat="1" applyFont="1" applyBorder="1" applyAlignment="1">
      <alignment horizontal="right"/>
    </xf>
    <xf numFmtId="164" fontId="1" fillId="0" borderId="69" xfId="1" applyNumberFormat="1" applyFont="1" applyBorder="1" applyAlignment="1"/>
    <xf numFmtId="164" fontId="1" fillId="0" borderId="72" xfId="1" applyNumberFormat="1" applyFont="1" applyBorder="1" applyAlignment="1"/>
    <xf numFmtId="164" fontId="1" fillId="0" borderId="74" xfId="1" applyNumberFormat="1" applyFont="1" applyBorder="1" applyAlignment="1"/>
    <xf numFmtId="164" fontId="1" fillId="0" borderId="14" xfId="1" applyNumberFormat="1" applyFont="1" applyBorder="1" applyAlignment="1"/>
    <xf numFmtId="164" fontId="1" fillId="0" borderId="15" xfId="1" applyNumberFormat="1" applyFont="1" applyBorder="1" applyAlignment="1"/>
    <xf numFmtId="164" fontId="1" fillId="0" borderId="75" xfId="1" applyNumberFormat="1" applyFont="1" applyBorder="1" applyAlignment="1"/>
    <xf numFmtId="164" fontId="1" fillId="0" borderId="16" xfId="1" applyNumberFormat="1" applyFont="1" applyBorder="1" applyAlignment="1"/>
    <xf numFmtId="164" fontId="1" fillId="0" borderId="17" xfId="1" applyNumberFormat="1" applyFont="1" applyBorder="1" applyAlignment="1"/>
    <xf numFmtId="164" fontId="1" fillId="0" borderId="76" xfId="1" applyNumberFormat="1" applyFont="1" applyBorder="1" applyAlignment="1"/>
    <xf numFmtId="164" fontId="1" fillId="0" borderId="77" xfId="1" applyNumberFormat="1" applyFont="1" applyBorder="1" applyAlignment="1"/>
    <xf numFmtId="164" fontId="1" fillId="0" borderId="28" xfId="1" applyNumberFormat="1" applyFont="1" applyFill="1" applyBorder="1"/>
    <xf numFmtId="164" fontId="1" fillId="0" borderId="78" xfId="1" applyNumberFormat="1" applyFont="1" applyBorder="1"/>
    <xf numFmtId="164" fontId="1" fillId="0" borderId="4" xfId="1" applyNumberFormat="1" applyFont="1" applyBorder="1" applyAlignment="1"/>
    <xf numFmtId="164" fontId="1" fillId="0" borderId="6" xfId="1" applyNumberFormat="1" applyFont="1" applyBorder="1" applyAlignment="1"/>
    <xf numFmtId="164" fontId="1" fillId="0" borderId="5" xfId="1" applyNumberFormat="1" applyFont="1" applyBorder="1" applyAlignment="1"/>
    <xf numFmtId="164" fontId="1" fillId="0" borderId="44" xfId="1" applyNumberFormat="1" applyFont="1" applyBorder="1" applyAlignment="1"/>
    <xf numFmtId="164" fontId="1" fillId="0" borderId="28" xfId="1" applyNumberFormat="1" applyFont="1" applyBorder="1" applyAlignment="1"/>
    <xf numFmtId="164" fontId="1" fillId="0" borderId="45" xfId="1" applyNumberFormat="1" applyFont="1" applyBorder="1" applyAlignment="1"/>
    <xf numFmtId="164" fontId="1" fillId="0" borderId="29" xfId="1" applyNumberFormat="1" applyFont="1" applyBorder="1" applyAlignment="1"/>
    <xf numFmtId="164" fontId="1" fillId="0" borderId="50" xfId="1" applyNumberFormat="1" applyFont="1" applyBorder="1" applyAlignment="1"/>
    <xf numFmtId="0" fontId="2" fillId="0" borderId="21" xfId="0" applyFont="1" applyBorder="1" applyAlignment="1">
      <alignment horizontal="center" wrapText="1"/>
    </xf>
    <xf numFmtId="0" fontId="2" fillId="0" borderId="79" xfId="0" applyFont="1" applyBorder="1" applyAlignment="1">
      <alignment horizontal="center" wrapText="1"/>
    </xf>
    <xf numFmtId="9" fontId="1" fillId="0" borderId="80" xfId="2" applyFont="1" applyBorder="1"/>
    <xf numFmtId="164" fontId="1" fillId="0" borderId="81" xfId="1" applyNumberFormat="1" applyFont="1" applyBorder="1"/>
    <xf numFmtId="164" fontId="1" fillId="0" borderId="82" xfId="1" applyNumberFormat="1" applyFont="1" applyBorder="1"/>
    <xf numFmtId="164" fontId="1" fillId="0" borderId="83" xfId="1" applyNumberFormat="1" applyFont="1" applyBorder="1"/>
    <xf numFmtId="164" fontId="1" fillId="0" borderId="84" xfId="1" applyNumberFormat="1" applyFont="1" applyBorder="1"/>
    <xf numFmtId="9" fontId="1" fillId="0" borderId="23" xfId="2" applyFont="1" applyBorder="1" applyAlignment="1">
      <alignment horizontal="right"/>
    </xf>
    <xf numFmtId="0" fontId="0" fillId="0" borderId="85" xfId="0" applyBorder="1"/>
    <xf numFmtId="164" fontId="1" fillId="0" borderId="85" xfId="1" applyNumberFormat="1" applyFont="1" applyBorder="1"/>
    <xf numFmtId="9" fontId="1" fillId="0" borderId="86" xfId="2" applyFont="1" applyBorder="1"/>
    <xf numFmtId="164" fontId="1" fillId="0" borderId="87" xfId="1" applyNumberFormat="1" applyFont="1" applyBorder="1"/>
    <xf numFmtId="164" fontId="1" fillId="0" borderId="88" xfId="1" applyNumberFormat="1" applyFont="1" applyBorder="1" applyAlignment="1"/>
    <xf numFmtId="164" fontId="1" fillId="0" borderId="89" xfId="1" applyNumberFormat="1" applyFont="1" applyBorder="1"/>
    <xf numFmtId="164" fontId="1" fillId="0" borderId="90" xfId="1" applyNumberFormat="1" applyFont="1" applyBorder="1" applyAlignment="1"/>
    <xf numFmtId="9" fontId="1" fillId="0" borderId="91" xfId="2" applyFont="1" applyBorder="1"/>
    <xf numFmtId="164" fontId="1" fillId="0" borderId="10" xfId="1" applyNumberFormat="1" applyFont="1" applyBorder="1" applyAlignment="1"/>
    <xf numFmtId="164" fontId="1" fillId="0" borderId="11" xfId="1" applyNumberFormat="1" applyFont="1" applyBorder="1" applyAlignment="1"/>
    <xf numFmtId="164" fontId="1" fillId="0" borderId="70" xfId="1" applyNumberFormat="1" applyFont="1" applyBorder="1" applyAlignment="1"/>
    <xf numFmtId="164" fontId="1" fillId="0" borderId="71" xfId="1" applyNumberFormat="1" applyFont="1" applyBorder="1" applyAlignment="1"/>
    <xf numFmtId="164" fontId="1" fillId="0" borderId="0" xfId="1" applyNumberFormat="1" applyFont="1" applyBorder="1" applyAlignment="1"/>
    <xf numFmtId="164" fontId="1" fillId="0" borderId="18" xfId="1" applyNumberFormat="1" applyFont="1" applyBorder="1" applyAlignment="1"/>
    <xf numFmtId="164" fontId="1" fillId="0" borderId="19" xfId="1" applyNumberFormat="1" applyFont="1" applyBorder="1" applyAlignment="1"/>
    <xf numFmtId="164" fontId="1" fillId="0" borderId="47" xfId="1" applyNumberFormat="1" applyFont="1" applyBorder="1" applyAlignment="1"/>
    <xf numFmtId="164" fontId="1" fillId="0" borderId="35" xfId="1" applyNumberFormat="1" applyFont="1" applyBorder="1" applyAlignment="1"/>
    <xf numFmtId="164" fontId="1" fillId="0" borderId="20" xfId="1" applyNumberFormat="1" applyFont="1" applyBorder="1" applyAlignment="1"/>
    <xf numFmtId="164" fontId="1" fillId="0" borderId="21" xfId="1" applyNumberFormat="1" applyFont="1" applyBorder="1" applyAlignment="1"/>
    <xf numFmtId="164" fontId="1" fillId="0" borderId="73" xfId="1" applyNumberFormat="1" applyFont="1" applyBorder="1" applyAlignment="1"/>
    <xf numFmtId="164" fontId="1" fillId="0" borderId="74" xfId="1" applyNumberFormat="1" applyFont="1" applyBorder="1" applyAlignment="1">
      <alignment horizontal="right"/>
    </xf>
    <xf numFmtId="164" fontId="1" fillId="0" borderId="75" xfId="1" applyNumberFormat="1" applyFont="1" applyBorder="1" applyAlignment="1">
      <alignment horizontal="right"/>
    </xf>
    <xf numFmtId="164" fontId="1" fillId="0" borderId="76" xfId="1" applyNumberFormat="1" applyFont="1" applyBorder="1" applyAlignment="1">
      <alignment horizontal="right"/>
    </xf>
    <xf numFmtId="164" fontId="1" fillId="0" borderId="34" xfId="1" applyNumberFormat="1" applyFont="1" applyBorder="1" applyAlignment="1">
      <alignment horizontal="right"/>
    </xf>
    <xf numFmtId="164" fontId="1" fillId="0" borderId="77" xfId="1" applyNumberFormat="1" applyFont="1" applyBorder="1" applyAlignment="1">
      <alignment horizontal="right"/>
    </xf>
    <xf numFmtId="164" fontId="1" fillId="0" borderId="88" xfId="1" applyNumberFormat="1" applyFont="1" applyBorder="1" applyAlignment="1">
      <alignment horizontal="right"/>
    </xf>
    <xf numFmtId="164" fontId="1" fillId="0" borderId="103" xfId="1" applyNumberFormat="1" applyFont="1" applyBorder="1" applyAlignment="1">
      <alignment horizontal="right"/>
    </xf>
    <xf numFmtId="164" fontId="1" fillId="0" borderId="25" xfId="1" applyNumberFormat="1" applyFont="1" applyBorder="1" applyAlignment="1">
      <alignment horizontal="right"/>
    </xf>
    <xf numFmtId="164" fontId="1" fillId="0" borderId="32" xfId="1" applyNumberFormat="1" applyFont="1" applyBorder="1" applyAlignment="1">
      <alignment horizontal="right"/>
    </xf>
    <xf numFmtId="164" fontId="1" fillId="0" borderId="34" xfId="1" applyNumberFormat="1" applyFont="1" applyBorder="1" applyAlignment="1"/>
    <xf numFmtId="164" fontId="1" fillId="0" borderId="104" xfId="1" applyNumberFormat="1" applyFont="1" applyBorder="1" applyAlignment="1"/>
    <xf numFmtId="164" fontId="1" fillId="0" borderId="103" xfId="1" applyNumberFormat="1" applyFont="1" applyBorder="1" applyAlignment="1"/>
    <xf numFmtId="164" fontId="1" fillId="0" borderId="25" xfId="1" applyNumberFormat="1" applyFont="1" applyBorder="1" applyAlignment="1"/>
    <xf numFmtId="164" fontId="1" fillId="0" borderId="31" xfId="1" applyNumberFormat="1" applyFont="1" applyBorder="1" applyAlignment="1"/>
    <xf numFmtId="164" fontId="1" fillId="0" borderId="32" xfId="1" applyNumberFormat="1" applyFont="1" applyBorder="1" applyAlignment="1"/>
    <xf numFmtId="164" fontId="1" fillId="0" borderId="105" xfId="1" applyNumberFormat="1" applyFont="1" applyBorder="1" applyAlignment="1"/>
    <xf numFmtId="164" fontId="1" fillId="0" borderId="16" xfId="1" applyNumberFormat="1" applyFont="1" applyBorder="1" applyAlignment="1">
      <alignment horizontal="right"/>
    </xf>
    <xf numFmtId="164" fontId="1" fillId="0" borderId="104" xfId="1" applyNumberFormat="1" applyFont="1" applyBorder="1" applyAlignment="1">
      <alignment horizontal="right"/>
    </xf>
    <xf numFmtId="164" fontId="1" fillId="0" borderId="13" xfId="1" applyNumberFormat="1" applyFont="1" applyBorder="1" applyAlignment="1"/>
    <xf numFmtId="164" fontId="1" fillId="0" borderId="23" xfId="1" applyNumberFormat="1" applyFont="1" applyBorder="1" applyAlignment="1"/>
    <xf numFmtId="164" fontId="1" fillId="0" borderId="12" xfId="1" applyNumberFormat="1" applyFont="1" applyBorder="1" applyAlignment="1"/>
    <xf numFmtId="164" fontId="1" fillId="0" borderId="84" xfId="1" applyNumberFormat="1" applyFont="1" applyBorder="1" applyAlignment="1"/>
    <xf numFmtId="164" fontId="1" fillId="0" borderId="90" xfId="1" applyNumberFormat="1" applyFont="1" applyBorder="1" applyAlignment="1">
      <alignment horizontal="right"/>
    </xf>
    <xf numFmtId="164" fontId="1" fillId="0" borderId="13" xfId="1" applyNumberFormat="1" applyFont="1" applyBorder="1" applyAlignment="1">
      <alignment horizontal="right"/>
    </xf>
    <xf numFmtId="164" fontId="1" fillId="0" borderId="12" xfId="1" applyNumberFormat="1" applyFont="1" applyBorder="1" applyAlignment="1">
      <alignment horizontal="right"/>
    </xf>
    <xf numFmtId="164" fontId="1" fillId="0" borderId="106" xfId="1" applyNumberFormat="1" applyFont="1" applyBorder="1" applyAlignment="1">
      <alignment horizontal="right"/>
    </xf>
    <xf numFmtId="164" fontId="1" fillId="0" borderId="96" xfId="1" applyNumberFormat="1" applyFont="1" applyBorder="1" applyAlignment="1">
      <alignment horizontal="right"/>
    </xf>
    <xf numFmtId="164" fontId="1" fillId="0" borderId="101" xfId="1" applyNumberFormat="1" applyFont="1" applyBorder="1" applyAlignment="1">
      <alignment horizontal="right"/>
    </xf>
    <xf numFmtId="164" fontId="1" fillId="0" borderId="42" xfId="1" applyNumberFormat="1" applyFont="1" applyBorder="1" applyAlignment="1">
      <alignment horizontal="right"/>
    </xf>
    <xf numFmtId="164" fontId="1" fillId="0" borderId="107" xfId="1" applyNumberFormat="1" applyFont="1" applyBorder="1" applyAlignment="1">
      <alignment horizontal="right"/>
    </xf>
    <xf numFmtId="164" fontId="1" fillId="0" borderId="51" xfId="1" applyNumberFormat="1" applyFont="1" applyBorder="1" applyAlignment="1">
      <alignment horizontal="right"/>
    </xf>
    <xf numFmtId="164" fontId="1" fillId="0" borderId="57" xfId="1" applyNumberFormat="1" applyFont="1" applyBorder="1" applyAlignment="1">
      <alignment horizontal="right"/>
    </xf>
    <xf numFmtId="164" fontId="1" fillId="0" borderId="108" xfId="1" applyNumberFormat="1" applyFont="1" applyBorder="1" applyAlignment="1">
      <alignment horizontal="right"/>
    </xf>
    <xf numFmtId="164" fontId="1" fillId="0" borderId="5" xfId="1" applyNumberFormat="1" applyFont="1" applyFill="1" applyBorder="1" applyAlignment="1">
      <alignment horizontal="right"/>
    </xf>
    <xf numFmtId="164" fontId="1" fillId="0" borderId="51" xfId="1" applyNumberFormat="1" applyFont="1" applyFill="1" applyBorder="1" applyAlignment="1">
      <alignment horizontal="right"/>
    </xf>
    <xf numFmtId="164" fontId="1" fillId="0" borderId="15" xfId="1" applyNumberFormat="1" applyFont="1" applyFill="1" applyBorder="1" applyAlignment="1">
      <alignment horizontal="right"/>
    </xf>
    <xf numFmtId="164" fontId="1" fillId="0" borderId="44" xfId="1" applyNumberFormat="1" applyFont="1" applyFill="1" applyBorder="1" applyAlignment="1">
      <alignment horizontal="right"/>
    </xf>
    <xf numFmtId="164" fontId="1" fillId="0" borderId="28" xfId="1" applyNumberFormat="1" applyFont="1" applyFill="1" applyBorder="1" applyAlignment="1">
      <alignment horizontal="right"/>
    </xf>
    <xf numFmtId="164" fontId="1" fillId="0" borderId="57" xfId="1" applyNumberFormat="1" applyFont="1" applyFill="1" applyBorder="1" applyAlignment="1">
      <alignment horizontal="right"/>
    </xf>
    <xf numFmtId="164" fontId="1" fillId="0" borderId="17" xfId="1" applyNumberFormat="1" applyFont="1" applyFill="1" applyBorder="1" applyAlignment="1">
      <alignment horizontal="right"/>
    </xf>
    <xf numFmtId="164" fontId="1" fillId="0" borderId="45" xfId="1" applyNumberFormat="1" applyFont="1" applyFill="1" applyBorder="1" applyAlignment="1">
      <alignment horizontal="right"/>
    </xf>
    <xf numFmtId="164" fontId="1" fillId="0" borderId="29" xfId="1" applyNumberFormat="1" applyFont="1" applyFill="1" applyBorder="1" applyAlignment="1">
      <alignment horizontal="right"/>
    </xf>
    <xf numFmtId="164" fontId="1" fillId="0" borderId="79" xfId="1" applyNumberFormat="1" applyFont="1" applyBorder="1" applyAlignment="1">
      <alignment horizontal="right"/>
    </xf>
    <xf numFmtId="164" fontId="1" fillId="0" borderId="78" xfId="1" applyNumberFormat="1" applyFont="1" applyBorder="1" applyAlignment="1">
      <alignment horizontal="right"/>
    </xf>
    <xf numFmtId="164" fontId="1" fillId="0" borderId="43" xfId="1" applyNumberFormat="1" applyFont="1" applyBorder="1" applyAlignment="1">
      <alignment horizontal="right"/>
    </xf>
    <xf numFmtId="164" fontId="1" fillId="0" borderId="81" xfId="1" applyNumberFormat="1" applyFont="1" applyBorder="1" applyAlignment="1">
      <alignment horizontal="right"/>
    </xf>
    <xf numFmtId="164" fontId="1" fillId="0" borderId="58" xfId="1" applyNumberFormat="1" applyFont="1" applyBorder="1" applyAlignment="1">
      <alignment horizontal="right"/>
    </xf>
    <xf numFmtId="164" fontId="1" fillId="0" borderId="54" xfId="1" applyNumberFormat="1" applyFont="1" applyBorder="1" applyAlignment="1">
      <alignment horizontal="right"/>
    </xf>
    <xf numFmtId="164" fontId="1" fillId="0" borderId="109" xfId="1" applyNumberFormat="1" applyFont="1" applyBorder="1" applyAlignment="1">
      <alignment horizontal="right"/>
    </xf>
    <xf numFmtId="164" fontId="1" fillId="0" borderId="61" xfId="1" applyNumberFormat="1" applyFont="1" applyBorder="1" applyAlignment="1">
      <alignment horizontal="right"/>
    </xf>
    <xf numFmtId="164" fontId="1" fillId="0" borderId="66" xfId="1" applyNumberFormat="1" applyFont="1" applyBorder="1" applyAlignment="1">
      <alignment horizontal="right"/>
    </xf>
    <xf numFmtId="164" fontId="1" fillId="0" borderId="52" xfId="1" applyNumberFormat="1" applyFont="1" applyBorder="1" applyAlignment="1">
      <alignment horizontal="right"/>
    </xf>
    <xf numFmtId="164" fontId="1" fillId="0" borderId="67" xfId="1" applyNumberFormat="1" applyFont="1" applyBorder="1" applyAlignment="1">
      <alignment horizontal="right"/>
    </xf>
    <xf numFmtId="164" fontId="1" fillId="0" borderId="65" xfId="1" applyNumberFormat="1" applyFont="1" applyBorder="1" applyAlignment="1">
      <alignment horizontal="right"/>
    </xf>
    <xf numFmtId="164" fontId="1" fillId="0" borderId="48" xfId="1" applyNumberFormat="1" applyFont="1" applyFill="1" applyBorder="1" applyAlignment="1">
      <alignment horizontal="right" indent="1"/>
    </xf>
    <xf numFmtId="164" fontId="1" fillId="0" borderId="59" xfId="1" applyNumberFormat="1" applyFont="1" applyBorder="1" applyAlignment="1">
      <alignment horizontal="right"/>
    </xf>
    <xf numFmtId="164" fontId="1" fillId="0" borderId="48" xfId="1" applyNumberFormat="1" applyFont="1" applyBorder="1" applyAlignment="1">
      <alignment horizontal="right"/>
    </xf>
    <xf numFmtId="164" fontId="1" fillId="0" borderId="30" xfId="1" applyNumberFormat="1" applyFont="1" applyBorder="1" applyAlignment="1">
      <alignment horizontal="right"/>
    </xf>
    <xf numFmtId="0" fontId="2" fillId="0" borderId="39" xfId="0" applyFont="1" applyBorder="1" applyAlignment="1">
      <alignment horizontal="center" wrapText="1"/>
    </xf>
    <xf numFmtId="9" fontId="1" fillId="0" borderId="69" xfId="2" applyFont="1" applyBorder="1"/>
    <xf numFmtId="164" fontId="1" fillId="0" borderId="1" xfId="1" applyNumberFormat="1" applyFont="1" applyBorder="1" applyAlignment="1"/>
    <xf numFmtId="164" fontId="0" fillId="0" borderId="0" xfId="1" applyNumberFormat="1" applyFont="1"/>
    <xf numFmtId="0" fontId="1" fillId="0" borderId="5" xfId="1" applyNumberFormat="1" applyFont="1" applyBorder="1" applyAlignment="1"/>
    <xf numFmtId="9" fontId="1" fillId="0" borderId="74" xfId="2" applyFont="1" applyBorder="1"/>
    <xf numFmtId="164" fontId="1" fillId="0" borderId="2" xfId="1" applyNumberFormat="1" applyFont="1" applyBorder="1" applyAlignment="1"/>
    <xf numFmtId="164" fontId="0" fillId="0" borderId="35" xfId="0" applyNumberFormat="1" applyBorder="1"/>
    <xf numFmtId="164" fontId="0" fillId="0" borderId="38" xfId="1" applyNumberFormat="1" applyFont="1" applyBorder="1"/>
    <xf numFmtId="164" fontId="0" fillId="0" borderId="34" xfId="1" applyNumberFormat="1" applyFont="1" applyBorder="1"/>
    <xf numFmtId="9" fontId="0" fillId="0" borderId="77" xfId="2" applyFont="1" applyBorder="1"/>
    <xf numFmtId="164" fontId="0" fillId="0" borderId="35" xfId="1" applyNumberFormat="1" applyFont="1" applyBorder="1"/>
    <xf numFmtId="164" fontId="0" fillId="0" borderId="77" xfId="1" applyNumberFormat="1" applyFont="1" applyBorder="1"/>
    <xf numFmtId="0" fontId="1" fillId="0" borderId="110" xfId="1" applyNumberFormat="1" applyFont="1" applyFill="1" applyBorder="1" applyAlignment="1">
      <alignment horizontal="left" indent="1"/>
    </xf>
    <xf numFmtId="164" fontId="0" fillId="0" borderId="110" xfId="0" applyNumberFormat="1" applyBorder="1"/>
    <xf numFmtId="164" fontId="0" fillId="0" borderId="82" xfId="1" applyNumberFormat="1" applyFont="1" applyBorder="1"/>
    <xf numFmtId="164" fontId="0" fillId="0" borderId="103" xfId="1" applyNumberFormat="1" applyFont="1" applyBorder="1"/>
    <xf numFmtId="9" fontId="0" fillId="0" borderId="106" xfId="2" applyFont="1" applyBorder="1"/>
    <xf numFmtId="164" fontId="0" fillId="0" borderId="110" xfId="1" applyNumberFormat="1" applyFont="1" applyBorder="1"/>
    <xf numFmtId="164" fontId="0" fillId="0" borderId="106" xfId="1" applyNumberFormat="1" applyFont="1" applyBorder="1"/>
    <xf numFmtId="0" fontId="0" fillId="0" borderId="87" xfId="0" applyBorder="1"/>
    <xf numFmtId="164" fontId="0" fillId="0" borderId="87" xfId="0" applyNumberFormat="1" applyBorder="1"/>
    <xf numFmtId="164" fontId="0" fillId="0" borderId="85" xfId="1" applyNumberFormat="1" applyFont="1" applyBorder="1"/>
    <xf numFmtId="164" fontId="0" fillId="0" borderId="84" xfId="1" applyNumberFormat="1" applyFont="1" applyBorder="1"/>
    <xf numFmtId="9" fontId="0" fillId="0" borderId="88" xfId="2" applyFont="1" applyBorder="1"/>
    <xf numFmtId="164" fontId="0" fillId="0" borderId="87" xfId="1" applyNumberFormat="1" applyFont="1" applyBorder="1"/>
    <xf numFmtId="164" fontId="0" fillId="0" borderId="88" xfId="1" applyNumberFormat="1" applyFont="1" applyBorder="1"/>
    <xf numFmtId="164" fontId="0" fillId="0" borderId="28" xfId="0" applyNumberFormat="1" applyBorder="1"/>
    <xf numFmtId="164" fontId="0" fillId="0" borderId="7" xfId="1" applyNumberFormat="1" applyFont="1" applyBorder="1"/>
    <xf numFmtId="164" fontId="0" fillId="0" borderId="15" xfId="1" applyNumberFormat="1" applyFont="1" applyBorder="1"/>
    <xf numFmtId="9" fontId="0" fillId="0" borderId="75" xfId="2" applyFont="1" applyBorder="1"/>
    <xf numFmtId="164" fontId="0" fillId="0" borderId="28" xfId="1" applyNumberFormat="1" applyFont="1" applyBorder="1"/>
    <xf numFmtId="164" fontId="0" fillId="0" borderId="75" xfId="1" applyNumberFormat="1" applyFont="1" applyBorder="1"/>
    <xf numFmtId="0" fontId="0" fillId="0" borderId="110" xfId="0" applyBorder="1" applyAlignment="1">
      <alignment horizontal="left" indent="1"/>
    </xf>
    <xf numFmtId="164" fontId="0" fillId="0" borderId="28" xfId="0" applyNumberFormat="1" applyFill="1" applyBorder="1"/>
    <xf numFmtId="164" fontId="0" fillId="0" borderId="7" xfId="1" applyNumberFormat="1" applyFont="1" applyFill="1" applyBorder="1"/>
    <xf numFmtId="164" fontId="0" fillId="0" borderId="5" xfId="0" applyNumberFormat="1" applyBorder="1"/>
    <xf numFmtId="164" fontId="0" fillId="0" borderId="2" xfId="1" applyNumberFormat="1" applyFont="1" applyBorder="1"/>
    <xf numFmtId="164" fontId="0" fillId="0" borderId="13" xfId="1" applyNumberFormat="1" applyFont="1" applyBorder="1"/>
    <xf numFmtId="9" fontId="0" fillId="0" borderId="74" xfId="2" applyFont="1" applyBorder="1"/>
    <xf numFmtId="164" fontId="0" fillId="0" borderId="5" xfId="1" applyNumberFormat="1" applyFont="1" applyBorder="1"/>
    <xf numFmtId="164" fontId="0" fillId="0" borderId="74" xfId="1" applyNumberFormat="1" applyFont="1" applyBorder="1"/>
    <xf numFmtId="0" fontId="0" fillId="0" borderId="111" xfId="0" applyBorder="1" applyAlignment="1">
      <alignment horizontal="left" indent="1"/>
    </xf>
    <xf numFmtId="164" fontId="0" fillId="0" borderId="111" xfId="0" applyNumberFormat="1" applyBorder="1"/>
    <xf numFmtId="164" fontId="0" fillId="0" borderId="89" xfId="1" applyNumberFormat="1" applyFont="1" applyBorder="1"/>
    <xf numFmtId="164" fontId="0" fillId="0" borderId="71" xfId="1" applyNumberFormat="1" applyFont="1" applyBorder="1"/>
    <xf numFmtId="9" fontId="0" fillId="0" borderId="90" xfId="2" applyFont="1" applyBorder="1"/>
    <xf numFmtId="164" fontId="0" fillId="0" borderId="111" xfId="1" applyNumberFormat="1" applyFont="1" applyBorder="1"/>
    <xf numFmtId="164" fontId="0" fillId="0" borderId="90" xfId="1" applyNumberFormat="1" applyFont="1" applyBorder="1"/>
    <xf numFmtId="164" fontId="0" fillId="0" borderId="6" xfId="0" applyNumberFormat="1" applyBorder="1"/>
    <xf numFmtId="164" fontId="0" fillId="0" borderId="3" xfId="1" applyNumberFormat="1" applyFont="1" applyBorder="1"/>
    <xf numFmtId="164" fontId="0" fillId="0" borderId="19" xfId="1" applyNumberFormat="1" applyFont="1" applyBorder="1"/>
    <xf numFmtId="9" fontId="0" fillId="0" borderId="72" xfId="2" applyFont="1" applyBorder="1"/>
    <xf numFmtId="164" fontId="0" fillId="0" borderId="6" xfId="1" applyNumberFormat="1" applyFont="1" applyBorder="1"/>
    <xf numFmtId="164" fontId="0" fillId="0" borderId="72" xfId="1" applyNumberFormat="1" applyFont="1" applyBorder="1"/>
    <xf numFmtId="9" fontId="0" fillId="0" borderId="24" xfId="2" applyFont="1" applyBorder="1"/>
    <xf numFmtId="164" fontId="0" fillId="0" borderId="24" xfId="1" applyNumberFormat="1" applyFont="1" applyBorder="1"/>
    <xf numFmtId="164" fontId="0" fillId="0" borderId="16" xfId="1" applyNumberFormat="1" applyFont="1" applyBorder="1"/>
    <xf numFmtId="164" fontId="0" fillId="0" borderId="17" xfId="1" applyNumberFormat="1" applyFont="1" applyBorder="1"/>
    <xf numFmtId="164" fontId="0" fillId="0" borderId="29" xfId="1" applyNumberFormat="1" applyFont="1" applyBorder="1"/>
    <xf numFmtId="0" fontId="0" fillId="0" borderId="50" xfId="0" applyBorder="1" applyAlignment="1">
      <alignment horizontal="left" indent="1"/>
    </xf>
    <xf numFmtId="164" fontId="0" fillId="0" borderId="50" xfId="0" applyNumberFormat="1" applyBorder="1"/>
    <xf numFmtId="164" fontId="0" fillId="0" borderId="9" xfId="1" applyNumberFormat="1" applyFont="1" applyBorder="1"/>
    <xf numFmtId="164" fontId="0" fillId="0" borderId="21" xfId="1" applyNumberFormat="1" applyFont="1" applyBorder="1"/>
    <xf numFmtId="9" fontId="0" fillId="0" borderId="96" xfId="2" applyFont="1" applyBorder="1"/>
    <xf numFmtId="164" fontId="0" fillId="0" borderId="50" xfId="1" applyNumberFormat="1" applyFont="1" applyBorder="1"/>
    <xf numFmtId="164" fontId="0" fillId="0" borderId="96" xfId="1" applyNumberFormat="1" applyFont="1" applyBorder="1"/>
    <xf numFmtId="9" fontId="0" fillId="0" borderId="77" xfId="2" applyFont="1" applyBorder="1" applyAlignment="1">
      <alignment horizontal="right"/>
    </xf>
    <xf numFmtId="0" fontId="2" fillId="0" borderId="92" xfId="0" applyFont="1" applyBorder="1" applyAlignment="1">
      <alignment horizontal="center"/>
    </xf>
    <xf numFmtId="0" fontId="2" fillId="0" borderId="93" xfId="0" applyFont="1" applyBorder="1" applyAlignment="1">
      <alignment horizontal="center"/>
    </xf>
    <xf numFmtId="0" fontId="2" fillId="0" borderId="94" xfId="0" applyFont="1" applyBorder="1" applyAlignment="1">
      <alignment horizontal="center"/>
    </xf>
    <xf numFmtId="0" fontId="2" fillId="0" borderId="95" xfId="0" applyFont="1" applyBorder="1" applyAlignment="1">
      <alignment horizontal="center" wrapText="1"/>
    </xf>
    <xf numFmtId="0" fontId="2" fillId="0" borderId="96" xfId="0" applyFont="1" applyBorder="1" applyAlignment="1">
      <alignment horizontal="center" wrapText="1"/>
    </xf>
    <xf numFmtId="0" fontId="2" fillId="0" borderId="97" xfId="0" applyFont="1" applyBorder="1" applyAlignment="1">
      <alignment horizontal="center" wrapText="1"/>
    </xf>
    <xf numFmtId="0" fontId="2" fillId="0" borderId="9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9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99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100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101" xfId="0" applyFont="1" applyBorder="1" applyAlignment="1">
      <alignment horizontal="center"/>
    </xf>
    <xf numFmtId="0" fontId="2" fillId="0" borderId="102" xfId="0" applyFont="1" applyBorder="1" applyAlignment="1">
      <alignment horizontal="center" wrapText="1"/>
    </xf>
    <xf numFmtId="0" fontId="2" fillId="0" borderId="68" xfId="0" applyFont="1" applyBorder="1" applyAlignment="1">
      <alignment horizontal="center" wrapText="1"/>
    </xf>
    <xf numFmtId="0" fontId="2" fillId="0" borderId="73" xfId="0" applyFont="1" applyBorder="1" applyAlignment="1">
      <alignment horizontal="center" wrapText="1"/>
    </xf>
    <xf numFmtId="0" fontId="2" fillId="0" borderId="94" xfId="0" applyFont="1" applyBorder="1" applyAlignment="1">
      <alignment horizontal="center" wrapText="1"/>
    </xf>
    <xf numFmtId="0" fontId="2" fillId="0" borderId="79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zoomScaleNormal="100" workbookViewId="0"/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2.7109375" customWidth="1"/>
    <col min="7" max="14" width="10.7109375" customWidth="1"/>
  </cols>
  <sheetData>
    <row r="1" spans="1:14" x14ac:dyDescent="0.25">
      <c r="A1" s="1" t="s">
        <v>0</v>
      </c>
      <c r="B1" s="1"/>
    </row>
    <row r="2" spans="1:14" x14ac:dyDescent="0.25">
      <c r="A2" s="2" t="s">
        <v>1</v>
      </c>
      <c r="B2" s="2"/>
    </row>
    <row r="3" spans="1:14" ht="15.75" thickBot="1" x14ac:dyDescent="0.3">
      <c r="I3" s="85"/>
    </row>
    <row r="4" spans="1:14" ht="15" customHeight="1" x14ac:dyDescent="0.25">
      <c r="A4" s="354" t="s">
        <v>2</v>
      </c>
      <c r="B4" s="361" t="s">
        <v>192</v>
      </c>
      <c r="C4" s="356" t="s">
        <v>3</v>
      </c>
      <c r="D4" s="358" t="s">
        <v>5</v>
      </c>
      <c r="E4" s="351" t="s">
        <v>4</v>
      </c>
      <c r="F4" s="361" t="s">
        <v>6</v>
      </c>
      <c r="G4" s="348" t="s">
        <v>7</v>
      </c>
      <c r="H4" s="349"/>
      <c r="I4" s="349"/>
      <c r="J4" s="349"/>
      <c r="K4" s="349"/>
      <c r="L4" s="350"/>
      <c r="M4" s="351" t="s">
        <v>12</v>
      </c>
      <c r="N4" s="353" t="s">
        <v>13</v>
      </c>
    </row>
    <row r="5" spans="1:14" ht="75.75" thickBot="1" x14ac:dyDescent="0.3">
      <c r="A5" s="355"/>
      <c r="B5" s="362"/>
      <c r="C5" s="357"/>
      <c r="D5" s="359"/>
      <c r="E5" s="360"/>
      <c r="F5" s="362"/>
      <c r="G5" s="147" t="s">
        <v>8</v>
      </c>
      <c r="H5" s="148" t="s">
        <v>9</v>
      </c>
      <c r="I5" s="148" t="s">
        <v>186</v>
      </c>
      <c r="J5" s="148" t="s">
        <v>10</v>
      </c>
      <c r="K5" s="148" t="s">
        <v>187</v>
      </c>
      <c r="L5" s="148" t="s">
        <v>11</v>
      </c>
      <c r="M5" s="352"/>
      <c r="N5" s="352"/>
    </row>
    <row r="6" spans="1:14" x14ac:dyDescent="0.25">
      <c r="A6" s="3" t="s">
        <v>0</v>
      </c>
      <c r="B6" s="100">
        <v>51881</v>
      </c>
      <c r="C6" s="47">
        <v>52959</v>
      </c>
      <c r="D6" s="48">
        <f>B6-C6</f>
        <v>-1078</v>
      </c>
      <c r="E6" s="24">
        <f>D6/C6</f>
        <v>-2.0355369247908761E-2</v>
      </c>
      <c r="F6" s="68">
        <v>39608</v>
      </c>
      <c r="G6" s="210">
        <v>49322</v>
      </c>
      <c r="H6" s="211">
        <v>303</v>
      </c>
      <c r="I6" s="211">
        <v>107</v>
      </c>
      <c r="J6" s="211">
        <v>182</v>
      </c>
      <c r="K6" s="211">
        <v>26</v>
      </c>
      <c r="L6" s="211">
        <v>353</v>
      </c>
      <c r="M6" s="174">
        <v>1588</v>
      </c>
      <c r="N6" s="186">
        <v>859</v>
      </c>
    </row>
    <row r="7" spans="1:14" x14ac:dyDescent="0.25">
      <c r="A7" s="4" t="s">
        <v>14</v>
      </c>
      <c r="B7" s="114">
        <v>3343</v>
      </c>
      <c r="C7" s="59">
        <v>3441</v>
      </c>
      <c r="D7" s="60">
        <f t="shared" ref="D7:D62" si="0">B7-C7</f>
        <v>-98</v>
      </c>
      <c r="E7" s="39">
        <f t="shared" ref="E7:E62" si="1">D7/C7</f>
        <v>-2.8480092996222027E-2</v>
      </c>
      <c r="F7" s="123">
        <v>2498</v>
      </c>
      <c r="G7" s="212">
        <v>3187</v>
      </c>
      <c r="H7" s="213">
        <v>12</v>
      </c>
      <c r="I7" s="213">
        <v>8</v>
      </c>
      <c r="J7" s="213">
        <v>10</v>
      </c>
      <c r="K7" s="213">
        <v>1</v>
      </c>
      <c r="L7" s="213">
        <v>12</v>
      </c>
      <c r="M7" s="214">
        <v>113</v>
      </c>
      <c r="N7" s="188">
        <v>42</v>
      </c>
    </row>
    <row r="8" spans="1:14" ht="15" customHeight="1" x14ac:dyDescent="0.25">
      <c r="A8" s="9" t="s">
        <v>15</v>
      </c>
      <c r="B8" s="102">
        <v>750</v>
      </c>
      <c r="C8" s="102">
        <v>765</v>
      </c>
      <c r="D8" s="54">
        <f t="shared" si="0"/>
        <v>-15</v>
      </c>
      <c r="E8" s="92">
        <f t="shared" si="1"/>
        <v>-1.9607843137254902E-2</v>
      </c>
      <c r="F8" s="70">
        <v>563</v>
      </c>
      <c r="G8" s="177">
        <v>709</v>
      </c>
      <c r="H8" s="178">
        <v>4</v>
      </c>
      <c r="I8" s="178">
        <v>4</v>
      </c>
      <c r="J8" s="178">
        <v>4</v>
      </c>
      <c r="K8" s="178">
        <v>1</v>
      </c>
      <c r="L8" s="178">
        <v>3</v>
      </c>
      <c r="M8" s="189">
        <v>25</v>
      </c>
      <c r="N8" s="190">
        <v>6</v>
      </c>
    </row>
    <row r="9" spans="1:14" x14ac:dyDescent="0.25">
      <c r="A9" s="9" t="s">
        <v>16</v>
      </c>
      <c r="B9" s="102">
        <v>463</v>
      </c>
      <c r="C9" s="53">
        <v>513</v>
      </c>
      <c r="D9" s="54">
        <f t="shared" si="0"/>
        <v>-50</v>
      </c>
      <c r="E9" s="92">
        <f t="shared" si="1"/>
        <v>-9.7465886939571145E-2</v>
      </c>
      <c r="F9" s="70">
        <v>344</v>
      </c>
      <c r="G9" s="177">
        <v>441</v>
      </c>
      <c r="H9" s="178">
        <v>0</v>
      </c>
      <c r="I9" s="178">
        <v>2</v>
      </c>
      <c r="J9" s="178">
        <v>0</v>
      </c>
      <c r="K9" s="178">
        <v>0</v>
      </c>
      <c r="L9" s="178">
        <v>1</v>
      </c>
      <c r="M9" s="189">
        <v>19</v>
      </c>
      <c r="N9" s="190">
        <v>13</v>
      </c>
    </row>
    <row r="10" spans="1:14" x14ac:dyDescent="0.25">
      <c r="A10" s="10" t="s">
        <v>17</v>
      </c>
      <c r="B10" s="103">
        <f>B7-(B8+B9)</f>
        <v>2130</v>
      </c>
      <c r="C10" s="56">
        <f>C7-(SUM(C8:C9))</f>
        <v>2163</v>
      </c>
      <c r="D10" s="57">
        <f t="shared" si="0"/>
        <v>-33</v>
      </c>
      <c r="E10" s="27">
        <f t="shared" si="1"/>
        <v>-1.5256588072122053E-2</v>
      </c>
      <c r="F10" s="71">
        <f>F7-(F8+F9)</f>
        <v>1591</v>
      </c>
      <c r="G10" s="180">
        <f>G7-(G8+G9)</f>
        <v>2037</v>
      </c>
      <c r="H10" s="181">
        <f t="shared" ref="H10:N10" si="2">H7-(H8+H9)</f>
        <v>8</v>
      </c>
      <c r="I10" s="181">
        <f t="shared" si="2"/>
        <v>2</v>
      </c>
      <c r="J10" s="181">
        <f t="shared" si="2"/>
        <v>6</v>
      </c>
      <c r="K10" s="181">
        <f t="shared" si="2"/>
        <v>0</v>
      </c>
      <c r="L10" s="181">
        <f t="shared" si="2"/>
        <v>8</v>
      </c>
      <c r="M10" s="191">
        <f t="shared" si="2"/>
        <v>69</v>
      </c>
      <c r="N10" s="192">
        <f t="shared" si="2"/>
        <v>23</v>
      </c>
    </row>
    <row r="11" spans="1:14" x14ac:dyDescent="0.25">
      <c r="A11" s="4" t="s">
        <v>18</v>
      </c>
      <c r="B11" s="101">
        <v>1008</v>
      </c>
      <c r="C11" s="50">
        <v>1098</v>
      </c>
      <c r="D11" s="51">
        <f t="shared" si="0"/>
        <v>-90</v>
      </c>
      <c r="E11" s="25">
        <f t="shared" si="1"/>
        <v>-8.1967213114754092E-2</v>
      </c>
      <c r="F11" s="69">
        <v>745</v>
      </c>
      <c r="G11" s="212">
        <v>968</v>
      </c>
      <c r="H11" s="213">
        <v>0</v>
      </c>
      <c r="I11" s="213">
        <v>0</v>
      </c>
      <c r="J11" s="213">
        <v>1</v>
      </c>
      <c r="K11" s="213">
        <v>0</v>
      </c>
      <c r="L11" s="213">
        <v>23</v>
      </c>
      <c r="M11" s="214">
        <v>16</v>
      </c>
      <c r="N11" s="188">
        <v>37</v>
      </c>
    </row>
    <row r="12" spans="1:14" x14ac:dyDescent="0.25">
      <c r="A12" s="9" t="s">
        <v>19</v>
      </c>
      <c r="B12" s="102">
        <v>69</v>
      </c>
      <c r="C12" s="53">
        <v>74</v>
      </c>
      <c r="D12" s="54">
        <f t="shared" si="0"/>
        <v>-5</v>
      </c>
      <c r="E12" s="92">
        <f t="shared" si="1"/>
        <v>-6.7567567567567571E-2</v>
      </c>
      <c r="F12" s="70">
        <v>50</v>
      </c>
      <c r="G12" s="177">
        <v>63</v>
      </c>
      <c r="H12" s="178">
        <v>0</v>
      </c>
      <c r="I12" s="178">
        <v>0</v>
      </c>
      <c r="J12" s="178">
        <v>1</v>
      </c>
      <c r="K12" s="178">
        <v>0</v>
      </c>
      <c r="L12" s="178">
        <v>4</v>
      </c>
      <c r="M12" s="189">
        <v>1</v>
      </c>
      <c r="N12" s="190">
        <v>3</v>
      </c>
    </row>
    <row r="13" spans="1:14" x14ac:dyDescent="0.25">
      <c r="A13" s="9" t="s">
        <v>20</v>
      </c>
      <c r="B13" s="102">
        <v>124</v>
      </c>
      <c r="C13" s="53">
        <v>136</v>
      </c>
      <c r="D13" s="54">
        <f t="shared" si="0"/>
        <v>-12</v>
      </c>
      <c r="E13" s="92">
        <f t="shared" si="1"/>
        <v>-8.8235294117647065E-2</v>
      </c>
      <c r="F13" s="70">
        <v>89</v>
      </c>
      <c r="G13" s="177">
        <v>108</v>
      </c>
      <c r="H13" s="178">
        <v>0</v>
      </c>
      <c r="I13" s="178">
        <v>0</v>
      </c>
      <c r="J13" s="178">
        <v>0</v>
      </c>
      <c r="K13" s="178">
        <v>0</v>
      </c>
      <c r="L13" s="178">
        <v>13</v>
      </c>
      <c r="M13" s="189">
        <v>3</v>
      </c>
      <c r="N13" s="190">
        <v>18</v>
      </c>
    </row>
    <row r="14" spans="1:14" x14ac:dyDescent="0.25">
      <c r="A14" s="9" t="s">
        <v>21</v>
      </c>
      <c r="B14" s="102">
        <v>159</v>
      </c>
      <c r="C14" s="53">
        <v>201</v>
      </c>
      <c r="D14" s="54">
        <f t="shared" si="0"/>
        <v>-42</v>
      </c>
      <c r="E14" s="92">
        <f t="shared" si="1"/>
        <v>-0.20895522388059701</v>
      </c>
      <c r="F14" s="70">
        <v>124</v>
      </c>
      <c r="G14" s="177">
        <v>154</v>
      </c>
      <c r="H14" s="178">
        <v>0</v>
      </c>
      <c r="I14" s="178">
        <v>0</v>
      </c>
      <c r="J14" s="178">
        <v>0</v>
      </c>
      <c r="K14" s="178">
        <v>0</v>
      </c>
      <c r="L14" s="178">
        <v>0</v>
      </c>
      <c r="M14" s="189">
        <v>5</v>
      </c>
      <c r="N14" s="190">
        <v>1</v>
      </c>
    </row>
    <row r="15" spans="1:14" x14ac:dyDescent="0.25">
      <c r="A15" s="10" t="s">
        <v>22</v>
      </c>
      <c r="B15" s="103">
        <f>B11-(B12+B13+B14)</f>
        <v>656</v>
      </c>
      <c r="C15" s="56">
        <f>C11-(SUM(C12:C14))</f>
        <v>687</v>
      </c>
      <c r="D15" s="57">
        <f t="shared" si="0"/>
        <v>-31</v>
      </c>
      <c r="E15" s="27">
        <f t="shared" si="1"/>
        <v>-4.5123726346433773E-2</v>
      </c>
      <c r="F15" s="71">
        <f>F11-(F12+F13+F14)</f>
        <v>482</v>
      </c>
      <c r="G15" s="180">
        <f>G11-(G12+G13+G14)</f>
        <v>643</v>
      </c>
      <c r="H15" s="181">
        <f t="shared" ref="H15:N15" si="3">H11-(H12+H13+H14)</f>
        <v>0</v>
      </c>
      <c r="I15" s="181">
        <f t="shared" si="3"/>
        <v>0</v>
      </c>
      <c r="J15" s="181">
        <f t="shared" si="3"/>
        <v>0</v>
      </c>
      <c r="K15" s="181">
        <f t="shared" si="3"/>
        <v>0</v>
      </c>
      <c r="L15" s="181">
        <f t="shared" si="3"/>
        <v>6</v>
      </c>
      <c r="M15" s="191">
        <f t="shared" si="3"/>
        <v>7</v>
      </c>
      <c r="N15" s="192">
        <f t="shared" si="3"/>
        <v>15</v>
      </c>
    </row>
    <row r="16" spans="1:14" x14ac:dyDescent="0.25">
      <c r="A16" s="4" t="s">
        <v>23</v>
      </c>
      <c r="B16" s="101">
        <v>2056</v>
      </c>
      <c r="C16" s="50">
        <v>2073</v>
      </c>
      <c r="D16" s="51">
        <f t="shared" si="0"/>
        <v>-17</v>
      </c>
      <c r="E16" s="25">
        <f t="shared" si="1"/>
        <v>-8.2006753497346832E-3</v>
      </c>
      <c r="F16" s="69">
        <v>1519</v>
      </c>
      <c r="G16" s="212">
        <v>1969</v>
      </c>
      <c r="H16" s="213">
        <v>11</v>
      </c>
      <c r="I16" s="213">
        <v>1</v>
      </c>
      <c r="J16" s="213">
        <v>2</v>
      </c>
      <c r="K16" s="213">
        <v>10</v>
      </c>
      <c r="L16" s="213">
        <v>5</v>
      </c>
      <c r="M16" s="214">
        <v>58</v>
      </c>
      <c r="N16" s="188">
        <v>26</v>
      </c>
    </row>
    <row r="17" spans="1:14" x14ac:dyDescent="0.25">
      <c r="A17" s="9" t="s">
        <v>24</v>
      </c>
      <c r="B17" s="102">
        <v>1160</v>
      </c>
      <c r="C17" s="53">
        <v>1174</v>
      </c>
      <c r="D17" s="54">
        <f t="shared" si="0"/>
        <v>-14</v>
      </c>
      <c r="E17" s="92">
        <f t="shared" si="1"/>
        <v>-1.192504258943782E-2</v>
      </c>
      <c r="F17" s="70">
        <v>860</v>
      </c>
      <c r="G17" s="177">
        <v>1098</v>
      </c>
      <c r="H17" s="178">
        <v>7</v>
      </c>
      <c r="I17" s="178">
        <v>1</v>
      </c>
      <c r="J17" s="178">
        <v>0</v>
      </c>
      <c r="K17" s="178">
        <v>9</v>
      </c>
      <c r="L17" s="178">
        <v>4</v>
      </c>
      <c r="M17" s="189">
        <v>41</v>
      </c>
      <c r="N17" s="190">
        <v>19</v>
      </c>
    </row>
    <row r="18" spans="1:14" x14ac:dyDescent="0.25">
      <c r="A18" s="10" t="s">
        <v>25</v>
      </c>
      <c r="B18" s="103">
        <f>B16-B17</f>
        <v>896</v>
      </c>
      <c r="C18" s="56">
        <f>C16-C17</f>
        <v>899</v>
      </c>
      <c r="D18" s="57">
        <f t="shared" si="0"/>
        <v>-3</v>
      </c>
      <c r="E18" s="27">
        <f t="shared" si="1"/>
        <v>-3.3370411568409346E-3</v>
      </c>
      <c r="F18" s="71">
        <f>F16-F17</f>
        <v>659</v>
      </c>
      <c r="G18" s="180">
        <f>G16-G17</f>
        <v>871</v>
      </c>
      <c r="H18" s="181">
        <f t="shared" ref="H18:N18" si="4">H16-H17</f>
        <v>4</v>
      </c>
      <c r="I18" s="181">
        <f t="shared" si="4"/>
        <v>0</v>
      </c>
      <c r="J18" s="181">
        <f t="shared" si="4"/>
        <v>2</v>
      </c>
      <c r="K18" s="181">
        <f t="shared" si="4"/>
        <v>1</v>
      </c>
      <c r="L18" s="181">
        <f t="shared" si="4"/>
        <v>1</v>
      </c>
      <c r="M18" s="191">
        <f t="shared" si="4"/>
        <v>17</v>
      </c>
      <c r="N18" s="192">
        <f t="shared" si="4"/>
        <v>7</v>
      </c>
    </row>
    <row r="19" spans="1:14" x14ac:dyDescent="0.25">
      <c r="A19" s="4" t="s">
        <v>26</v>
      </c>
      <c r="B19" s="101">
        <v>1455</v>
      </c>
      <c r="C19" s="50">
        <v>1535</v>
      </c>
      <c r="D19" s="51">
        <f t="shared" si="0"/>
        <v>-80</v>
      </c>
      <c r="E19" s="25">
        <f t="shared" si="1"/>
        <v>-5.2117263843648211E-2</v>
      </c>
      <c r="F19" s="69">
        <v>1125</v>
      </c>
      <c r="G19" s="212">
        <v>1397</v>
      </c>
      <c r="H19" s="213">
        <v>6</v>
      </c>
      <c r="I19" s="213">
        <v>3</v>
      </c>
      <c r="J19" s="213">
        <v>1</v>
      </c>
      <c r="K19" s="213">
        <v>0</v>
      </c>
      <c r="L19" s="213">
        <v>6</v>
      </c>
      <c r="M19" s="214">
        <v>42</v>
      </c>
      <c r="N19" s="188">
        <v>12</v>
      </c>
    </row>
    <row r="20" spans="1:14" x14ac:dyDescent="0.25">
      <c r="A20" s="9" t="s">
        <v>27</v>
      </c>
      <c r="B20" s="102">
        <v>110</v>
      </c>
      <c r="C20" s="53">
        <v>130</v>
      </c>
      <c r="D20" s="54">
        <f t="shared" si="0"/>
        <v>-20</v>
      </c>
      <c r="E20" s="92">
        <f t="shared" si="1"/>
        <v>-0.15384615384615385</v>
      </c>
      <c r="F20" s="70">
        <v>82</v>
      </c>
      <c r="G20" s="177">
        <v>95</v>
      </c>
      <c r="H20" s="178">
        <v>0</v>
      </c>
      <c r="I20" s="178">
        <v>1</v>
      </c>
      <c r="J20" s="178">
        <v>0</v>
      </c>
      <c r="K20" s="178">
        <v>0</v>
      </c>
      <c r="L20" s="178">
        <v>2</v>
      </c>
      <c r="M20" s="189">
        <v>12</v>
      </c>
      <c r="N20" s="190">
        <v>5</v>
      </c>
    </row>
    <row r="21" spans="1:14" x14ac:dyDescent="0.25">
      <c r="A21" s="9" t="s">
        <v>28</v>
      </c>
      <c r="B21" s="102">
        <v>175</v>
      </c>
      <c r="C21" s="53">
        <v>192</v>
      </c>
      <c r="D21" s="54">
        <f t="shared" si="0"/>
        <v>-17</v>
      </c>
      <c r="E21" s="92">
        <f t="shared" si="1"/>
        <v>-8.8541666666666671E-2</v>
      </c>
      <c r="F21" s="70">
        <v>149</v>
      </c>
      <c r="G21" s="177">
        <v>161</v>
      </c>
      <c r="H21" s="178">
        <v>2</v>
      </c>
      <c r="I21" s="178">
        <v>0</v>
      </c>
      <c r="J21" s="178">
        <v>1</v>
      </c>
      <c r="K21" s="178">
        <v>0</v>
      </c>
      <c r="L21" s="178">
        <v>1</v>
      </c>
      <c r="M21" s="189">
        <v>10</v>
      </c>
      <c r="N21" s="190">
        <v>1</v>
      </c>
    </row>
    <row r="22" spans="1:14" x14ac:dyDescent="0.25">
      <c r="A22" s="10" t="s">
        <v>29</v>
      </c>
      <c r="B22" s="103">
        <f>B19-(B20+B21)</f>
        <v>1170</v>
      </c>
      <c r="C22" s="56">
        <f>C19-(SUM(C20:C21))</f>
        <v>1213</v>
      </c>
      <c r="D22" s="57">
        <f t="shared" si="0"/>
        <v>-43</v>
      </c>
      <c r="E22" s="27">
        <f t="shared" si="1"/>
        <v>-3.5449299258037921E-2</v>
      </c>
      <c r="F22" s="71">
        <f>F19-(F20+F21)</f>
        <v>894</v>
      </c>
      <c r="G22" s="180">
        <f>G19-(G20+G21)</f>
        <v>1141</v>
      </c>
      <c r="H22" s="181">
        <f t="shared" ref="H22:N22" si="5">H19-(H20+H21)</f>
        <v>4</v>
      </c>
      <c r="I22" s="181">
        <f t="shared" si="5"/>
        <v>2</v>
      </c>
      <c r="J22" s="181">
        <f t="shared" si="5"/>
        <v>0</v>
      </c>
      <c r="K22" s="181">
        <f t="shared" si="5"/>
        <v>0</v>
      </c>
      <c r="L22" s="181">
        <f t="shared" si="5"/>
        <v>3</v>
      </c>
      <c r="M22" s="191">
        <f t="shared" si="5"/>
        <v>20</v>
      </c>
      <c r="N22" s="192">
        <f t="shared" si="5"/>
        <v>6</v>
      </c>
    </row>
    <row r="23" spans="1:14" x14ac:dyDescent="0.25">
      <c r="A23" s="5" t="s">
        <v>30</v>
      </c>
      <c r="B23" s="104">
        <v>1210</v>
      </c>
      <c r="C23" s="62">
        <v>1241</v>
      </c>
      <c r="D23" s="63">
        <f t="shared" si="0"/>
        <v>-31</v>
      </c>
      <c r="E23" s="28">
        <f t="shared" si="1"/>
        <v>-2.4979854955680902E-2</v>
      </c>
      <c r="F23" s="72">
        <v>895</v>
      </c>
      <c r="G23" s="215">
        <v>1169</v>
      </c>
      <c r="H23" s="216">
        <v>4</v>
      </c>
      <c r="I23" s="216">
        <v>2</v>
      </c>
      <c r="J23" s="216">
        <v>8</v>
      </c>
      <c r="K23" s="216">
        <v>0</v>
      </c>
      <c r="L23" s="216">
        <v>2</v>
      </c>
      <c r="M23" s="217">
        <v>25</v>
      </c>
      <c r="N23" s="187">
        <v>4</v>
      </c>
    </row>
    <row r="24" spans="1:14" x14ac:dyDescent="0.25">
      <c r="A24" s="149" t="s">
        <v>31</v>
      </c>
      <c r="B24" s="114">
        <v>17159</v>
      </c>
      <c r="C24" s="59">
        <v>17613</v>
      </c>
      <c r="D24" s="60">
        <f t="shared" si="0"/>
        <v>-454</v>
      </c>
      <c r="E24" s="39">
        <f t="shared" si="1"/>
        <v>-2.5776415147902118E-2</v>
      </c>
      <c r="F24" s="123">
        <v>13631</v>
      </c>
      <c r="G24" s="212">
        <v>16058</v>
      </c>
      <c r="H24" s="213">
        <v>150</v>
      </c>
      <c r="I24" s="213">
        <v>45</v>
      </c>
      <c r="J24" s="213">
        <v>117</v>
      </c>
      <c r="K24" s="213">
        <v>7</v>
      </c>
      <c r="L24" s="213">
        <v>145</v>
      </c>
      <c r="M24" s="214">
        <v>637</v>
      </c>
      <c r="N24" s="218">
        <v>330</v>
      </c>
    </row>
    <row r="25" spans="1:14" x14ac:dyDescent="0.25">
      <c r="A25" s="9" t="s">
        <v>32</v>
      </c>
      <c r="B25" s="102">
        <v>12786</v>
      </c>
      <c r="C25" s="53">
        <v>13227</v>
      </c>
      <c r="D25" s="54">
        <f t="shared" si="0"/>
        <v>-441</v>
      </c>
      <c r="E25" s="92">
        <f t="shared" si="1"/>
        <v>-3.3340893626672717E-2</v>
      </c>
      <c r="F25" s="70">
        <v>10259</v>
      </c>
      <c r="G25" s="177">
        <v>11923</v>
      </c>
      <c r="H25" s="178">
        <v>136</v>
      </c>
      <c r="I25" s="178">
        <v>28</v>
      </c>
      <c r="J25" s="178">
        <v>96</v>
      </c>
      <c r="K25" s="178">
        <v>7</v>
      </c>
      <c r="L25" s="178">
        <v>112</v>
      </c>
      <c r="M25" s="189">
        <v>484</v>
      </c>
      <c r="N25" s="190">
        <v>265</v>
      </c>
    </row>
    <row r="26" spans="1:14" x14ac:dyDescent="0.25">
      <c r="A26" s="10" t="s">
        <v>33</v>
      </c>
      <c r="B26" s="103">
        <f>B24-B25</f>
        <v>4373</v>
      </c>
      <c r="C26" s="56">
        <f>C24-C25</f>
        <v>4386</v>
      </c>
      <c r="D26" s="57">
        <f t="shared" si="0"/>
        <v>-13</v>
      </c>
      <c r="E26" s="27">
        <f t="shared" si="1"/>
        <v>-2.9639762881896944E-3</v>
      </c>
      <c r="F26" s="71">
        <f>F24-F25</f>
        <v>3372</v>
      </c>
      <c r="G26" s="180">
        <f>G24-G25</f>
        <v>4135</v>
      </c>
      <c r="H26" s="181">
        <f t="shared" ref="H26:N26" si="6">H24-H25</f>
        <v>14</v>
      </c>
      <c r="I26" s="181">
        <f t="shared" si="6"/>
        <v>17</v>
      </c>
      <c r="J26" s="181">
        <f t="shared" si="6"/>
        <v>21</v>
      </c>
      <c r="K26" s="181">
        <f t="shared" si="6"/>
        <v>0</v>
      </c>
      <c r="L26" s="181">
        <f t="shared" si="6"/>
        <v>33</v>
      </c>
      <c r="M26" s="191">
        <f t="shared" si="6"/>
        <v>153</v>
      </c>
      <c r="N26" s="192">
        <f t="shared" si="6"/>
        <v>65</v>
      </c>
    </row>
    <row r="27" spans="1:14" x14ac:dyDescent="0.25">
      <c r="A27" s="4" t="s">
        <v>34</v>
      </c>
      <c r="B27" s="101">
        <v>2164</v>
      </c>
      <c r="C27" s="50">
        <v>2255</v>
      </c>
      <c r="D27" s="51">
        <f t="shared" si="0"/>
        <v>-91</v>
      </c>
      <c r="E27" s="25">
        <f t="shared" si="1"/>
        <v>-4.0354767184035474E-2</v>
      </c>
      <c r="F27" s="69">
        <v>1609</v>
      </c>
      <c r="G27" s="212">
        <v>2088</v>
      </c>
      <c r="H27" s="213">
        <v>4</v>
      </c>
      <c r="I27" s="213">
        <v>4</v>
      </c>
      <c r="J27" s="213">
        <v>3</v>
      </c>
      <c r="K27" s="213">
        <v>0</v>
      </c>
      <c r="L27" s="213">
        <v>1</v>
      </c>
      <c r="M27" s="214">
        <v>64</v>
      </c>
      <c r="N27" s="188">
        <v>15</v>
      </c>
    </row>
    <row r="28" spans="1:14" x14ac:dyDescent="0.25">
      <c r="A28" s="9" t="s">
        <v>35</v>
      </c>
      <c r="B28" s="102">
        <v>243</v>
      </c>
      <c r="C28" s="53">
        <v>227</v>
      </c>
      <c r="D28" s="54">
        <f t="shared" si="0"/>
        <v>16</v>
      </c>
      <c r="E28" s="92">
        <f t="shared" si="1"/>
        <v>7.0484581497797363E-2</v>
      </c>
      <c r="F28" s="70">
        <v>178</v>
      </c>
      <c r="G28" s="177">
        <v>234</v>
      </c>
      <c r="H28" s="178">
        <v>0</v>
      </c>
      <c r="I28" s="178">
        <v>0</v>
      </c>
      <c r="J28" s="178">
        <v>0</v>
      </c>
      <c r="K28" s="178">
        <v>0</v>
      </c>
      <c r="L28" s="178">
        <v>0</v>
      </c>
      <c r="M28" s="189">
        <v>9</v>
      </c>
      <c r="N28" s="190">
        <v>0</v>
      </c>
    </row>
    <row r="29" spans="1:14" x14ac:dyDescent="0.25">
      <c r="A29" s="9" t="s">
        <v>28</v>
      </c>
      <c r="B29" s="102">
        <v>665</v>
      </c>
      <c r="C29" s="53">
        <v>700</v>
      </c>
      <c r="D29" s="54">
        <f t="shared" si="0"/>
        <v>-35</v>
      </c>
      <c r="E29" s="92">
        <f t="shared" si="1"/>
        <v>-0.05</v>
      </c>
      <c r="F29" s="70">
        <v>471</v>
      </c>
      <c r="G29" s="177">
        <v>636</v>
      </c>
      <c r="H29" s="178">
        <v>2</v>
      </c>
      <c r="I29" s="178">
        <v>1</v>
      </c>
      <c r="J29" s="178">
        <v>1</v>
      </c>
      <c r="K29" s="178">
        <v>0</v>
      </c>
      <c r="L29" s="178">
        <v>1</v>
      </c>
      <c r="M29" s="189">
        <v>24</v>
      </c>
      <c r="N29" s="190">
        <v>9</v>
      </c>
    </row>
    <row r="30" spans="1:14" x14ac:dyDescent="0.25">
      <c r="A30" s="10" t="s">
        <v>36</v>
      </c>
      <c r="B30" s="103">
        <f>B27-(B28+B29)</f>
        <v>1256</v>
      </c>
      <c r="C30" s="56">
        <f>C27-(C28+C29)</f>
        <v>1328</v>
      </c>
      <c r="D30" s="57">
        <f t="shared" si="0"/>
        <v>-72</v>
      </c>
      <c r="E30" s="27">
        <f t="shared" si="1"/>
        <v>-5.4216867469879519E-2</v>
      </c>
      <c r="F30" s="71">
        <f>F27-(F28+F29)</f>
        <v>960</v>
      </c>
      <c r="G30" s="180">
        <f>G27-(G28+G29)</f>
        <v>1218</v>
      </c>
      <c r="H30" s="181">
        <f t="shared" ref="H30:N30" si="7">H27-(H28+H29)</f>
        <v>2</v>
      </c>
      <c r="I30" s="181">
        <f t="shared" si="7"/>
        <v>3</v>
      </c>
      <c r="J30" s="181">
        <f t="shared" si="7"/>
        <v>2</v>
      </c>
      <c r="K30" s="181">
        <f t="shared" si="7"/>
        <v>0</v>
      </c>
      <c r="L30" s="181">
        <f t="shared" si="7"/>
        <v>0</v>
      </c>
      <c r="M30" s="191">
        <f t="shared" si="7"/>
        <v>31</v>
      </c>
      <c r="N30" s="192">
        <f t="shared" si="7"/>
        <v>6</v>
      </c>
    </row>
    <row r="31" spans="1:14" x14ac:dyDescent="0.25">
      <c r="A31" s="4" t="s">
        <v>37</v>
      </c>
      <c r="B31" s="101">
        <v>2668</v>
      </c>
      <c r="C31" s="50">
        <v>2876</v>
      </c>
      <c r="D31" s="51">
        <f t="shared" si="0"/>
        <v>-208</v>
      </c>
      <c r="E31" s="25">
        <f t="shared" si="1"/>
        <v>-7.2322670375521564E-2</v>
      </c>
      <c r="F31" s="69">
        <v>2032</v>
      </c>
      <c r="G31" s="212">
        <v>2403</v>
      </c>
      <c r="H31" s="213">
        <v>45</v>
      </c>
      <c r="I31" s="213">
        <v>6</v>
      </c>
      <c r="J31" s="213">
        <v>2</v>
      </c>
      <c r="K31" s="213">
        <v>3</v>
      </c>
      <c r="L31" s="213">
        <v>53</v>
      </c>
      <c r="M31" s="214">
        <v>156</v>
      </c>
      <c r="N31" s="188">
        <v>189</v>
      </c>
    </row>
    <row r="32" spans="1:14" x14ac:dyDescent="0.25">
      <c r="A32" s="9" t="s">
        <v>38</v>
      </c>
      <c r="B32" s="102">
        <v>1582</v>
      </c>
      <c r="C32" s="53">
        <v>1666</v>
      </c>
      <c r="D32" s="54">
        <f t="shared" si="0"/>
        <v>-84</v>
      </c>
      <c r="E32" s="92">
        <f t="shared" si="1"/>
        <v>-5.0420168067226892E-2</v>
      </c>
      <c r="F32" s="70">
        <v>1179</v>
      </c>
      <c r="G32" s="177">
        <v>1380</v>
      </c>
      <c r="H32" s="178">
        <v>41</v>
      </c>
      <c r="I32" s="178">
        <v>0</v>
      </c>
      <c r="J32" s="178">
        <v>1</v>
      </c>
      <c r="K32" s="178">
        <v>1</v>
      </c>
      <c r="L32" s="178">
        <v>44</v>
      </c>
      <c r="M32" s="189">
        <v>115</v>
      </c>
      <c r="N32" s="190">
        <v>137</v>
      </c>
    </row>
    <row r="33" spans="1:14" x14ac:dyDescent="0.25">
      <c r="A33" s="10" t="s">
        <v>39</v>
      </c>
      <c r="B33" s="103">
        <f>B31-B32</f>
        <v>1086</v>
      </c>
      <c r="C33" s="56">
        <f>C31-C32</f>
        <v>1210</v>
      </c>
      <c r="D33" s="57">
        <f t="shared" si="0"/>
        <v>-124</v>
      </c>
      <c r="E33" s="27">
        <f t="shared" si="1"/>
        <v>-0.10247933884297521</v>
      </c>
      <c r="F33" s="71">
        <f>F31-F32</f>
        <v>853</v>
      </c>
      <c r="G33" s="180">
        <f>G31-G32</f>
        <v>1023</v>
      </c>
      <c r="H33" s="181">
        <f t="shared" ref="H33:N33" si="8">H31-H32</f>
        <v>4</v>
      </c>
      <c r="I33" s="181">
        <f t="shared" si="8"/>
        <v>6</v>
      </c>
      <c r="J33" s="181">
        <f t="shared" si="8"/>
        <v>1</v>
      </c>
      <c r="K33" s="181">
        <f t="shared" si="8"/>
        <v>2</v>
      </c>
      <c r="L33" s="181">
        <f t="shared" si="8"/>
        <v>9</v>
      </c>
      <c r="M33" s="191">
        <f t="shared" si="8"/>
        <v>41</v>
      </c>
      <c r="N33" s="192">
        <f t="shared" si="8"/>
        <v>52</v>
      </c>
    </row>
    <row r="34" spans="1:14" x14ac:dyDescent="0.25">
      <c r="A34" s="4" t="s">
        <v>40</v>
      </c>
      <c r="B34" s="101">
        <v>986</v>
      </c>
      <c r="C34" s="50">
        <v>1071</v>
      </c>
      <c r="D34" s="51">
        <f t="shared" si="0"/>
        <v>-85</v>
      </c>
      <c r="E34" s="25">
        <f t="shared" si="1"/>
        <v>-7.9365079365079361E-2</v>
      </c>
      <c r="F34" s="69">
        <v>731</v>
      </c>
      <c r="G34" s="212">
        <v>946</v>
      </c>
      <c r="H34" s="213">
        <v>9</v>
      </c>
      <c r="I34" s="213">
        <v>3</v>
      </c>
      <c r="J34" s="213">
        <v>1</v>
      </c>
      <c r="K34" s="213">
        <v>1</v>
      </c>
      <c r="L34" s="213">
        <v>7</v>
      </c>
      <c r="M34" s="214">
        <v>19</v>
      </c>
      <c r="N34" s="188">
        <v>5</v>
      </c>
    </row>
    <row r="35" spans="1:14" x14ac:dyDescent="0.25">
      <c r="A35" s="9" t="s">
        <v>41</v>
      </c>
      <c r="B35" s="102">
        <v>180</v>
      </c>
      <c r="C35" s="53">
        <v>200</v>
      </c>
      <c r="D35" s="54">
        <f t="shared" si="0"/>
        <v>-20</v>
      </c>
      <c r="E35" s="92">
        <f t="shared" si="1"/>
        <v>-0.1</v>
      </c>
      <c r="F35" s="70">
        <v>136</v>
      </c>
      <c r="G35" s="177">
        <v>174</v>
      </c>
      <c r="H35" s="178">
        <v>0</v>
      </c>
      <c r="I35" s="178">
        <v>0</v>
      </c>
      <c r="J35" s="178">
        <v>0</v>
      </c>
      <c r="K35" s="178">
        <v>0</v>
      </c>
      <c r="L35" s="178">
        <v>0</v>
      </c>
      <c r="M35" s="189">
        <v>6</v>
      </c>
      <c r="N35" s="190">
        <v>0</v>
      </c>
    </row>
    <row r="36" spans="1:14" x14ac:dyDescent="0.25">
      <c r="A36" s="10" t="s">
        <v>42</v>
      </c>
      <c r="B36" s="103">
        <f>B34-B35</f>
        <v>806</v>
      </c>
      <c r="C36" s="56">
        <f>C34-C35</f>
        <v>871</v>
      </c>
      <c r="D36" s="57">
        <f t="shared" si="0"/>
        <v>-65</v>
      </c>
      <c r="E36" s="27">
        <f t="shared" si="1"/>
        <v>-7.4626865671641784E-2</v>
      </c>
      <c r="F36" s="71">
        <f>F34-F35</f>
        <v>595</v>
      </c>
      <c r="G36" s="180">
        <f>G34-G35</f>
        <v>772</v>
      </c>
      <c r="H36" s="181">
        <f t="shared" ref="H36:N36" si="9">H34-H35</f>
        <v>9</v>
      </c>
      <c r="I36" s="181">
        <f t="shared" si="9"/>
        <v>3</v>
      </c>
      <c r="J36" s="181">
        <f t="shared" si="9"/>
        <v>1</v>
      </c>
      <c r="K36" s="181">
        <f t="shared" si="9"/>
        <v>1</v>
      </c>
      <c r="L36" s="181">
        <f t="shared" si="9"/>
        <v>7</v>
      </c>
      <c r="M36" s="191">
        <f t="shared" si="9"/>
        <v>13</v>
      </c>
      <c r="N36" s="192">
        <f t="shared" si="9"/>
        <v>5</v>
      </c>
    </row>
    <row r="37" spans="1:14" x14ac:dyDescent="0.25">
      <c r="A37" s="5" t="s">
        <v>43</v>
      </c>
      <c r="B37" s="104">
        <v>688</v>
      </c>
      <c r="C37" s="62">
        <v>752</v>
      </c>
      <c r="D37" s="63">
        <f t="shared" si="0"/>
        <v>-64</v>
      </c>
      <c r="E37" s="28">
        <f t="shared" si="1"/>
        <v>-8.5106382978723402E-2</v>
      </c>
      <c r="F37" s="72">
        <v>520</v>
      </c>
      <c r="G37" s="215">
        <v>661</v>
      </c>
      <c r="H37" s="216">
        <v>1</v>
      </c>
      <c r="I37" s="216">
        <v>1</v>
      </c>
      <c r="J37" s="216">
        <v>0</v>
      </c>
      <c r="K37" s="216">
        <v>0</v>
      </c>
      <c r="L37" s="216">
        <v>13</v>
      </c>
      <c r="M37" s="217">
        <v>12</v>
      </c>
      <c r="N37" s="187">
        <v>27</v>
      </c>
    </row>
    <row r="38" spans="1:14" x14ac:dyDescent="0.25">
      <c r="A38" s="149" t="s">
        <v>44</v>
      </c>
      <c r="B38" s="114">
        <v>1647</v>
      </c>
      <c r="C38" s="59">
        <v>1735</v>
      </c>
      <c r="D38" s="60">
        <f t="shared" si="0"/>
        <v>-88</v>
      </c>
      <c r="E38" s="39">
        <f t="shared" si="1"/>
        <v>-5.0720461095100866E-2</v>
      </c>
      <c r="F38" s="123">
        <v>1240</v>
      </c>
      <c r="G38" s="212">
        <v>1592</v>
      </c>
      <c r="H38" s="213">
        <v>2</v>
      </c>
      <c r="I38" s="213">
        <v>3</v>
      </c>
      <c r="J38" s="213">
        <v>2</v>
      </c>
      <c r="K38" s="213">
        <v>0</v>
      </c>
      <c r="L38" s="213">
        <v>4</v>
      </c>
      <c r="M38" s="214">
        <v>44</v>
      </c>
      <c r="N38" s="218">
        <v>11</v>
      </c>
    </row>
    <row r="39" spans="1:14" x14ac:dyDescent="0.25">
      <c r="A39" s="9" t="s">
        <v>45</v>
      </c>
      <c r="B39" s="102">
        <v>381</v>
      </c>
      <c r="C39" s="53">
        <v>388</v>
      </c>
      <c r="D39" s="54">
        <f t="shared" si="0"/>
        <v>-7</v>
      </c>
      <c r="E39" s="92">
        <f t="shared" si="1"/>
        <v>-1.804123711340206E-2</v>
      </c>
      <c r="F39" s="70">
        <v>265</v>
      </c>
      <c r="G39" s="177">
        <v>361</v>
      </c>
      <c r="H39" s="178">
        <v>0</v>
      </c>
      <c r="I39" s="178">
        <v>1</v>
      </c>
      <c r="J39" s="178">
        <v>1</v>
      </c>
      <c r="K39" s="178">
        <v>0</v>
      </c>
      <c r="L39" s="178">
        <v>0</v>
      </c>
      <c r="M39" s="189">
        <v>18</v>
      </c>
      <c r="N39" s="190">
        <v>3</v>
      </c>
    </row>
    <row r="40" spans="1:14" x14ac:dyDescent="0.25">
      <c r="A40" s="10" t="s">
        <v>46</v>
      </c>
      <c r="B40" s="103">
        <f>B38-B39</f>
        <v>1266</v>
      </c>
      <c r="C40" s="56">
        <f>C38-C39</f>
        <v>1347</v>
      </c>
      <c r="D40" s="57">
        <f t="shared" si="0"/>
        <v>-81</v>
      </c>
      <c r="E40" s="27">
        <f t="shared" si="1"/>
        <v>-6.0133630289532294E-2</v>
      </c>
      <c r="F40" s="71">
        <f>F38-F39</f>
        <v>975</v>
      </c>
      <c r="G40" s="180">
        <f>G38-G39</f>
        <v>1231</v>
      </c>
      <c r="H40" s="181">
        <f t="shared" ref="H40:N40" si="10">H38-H39</f>
        <v>2</v>
      </c>
      <c r="I40" s="181">
        <f t="shared" si="10"/>
        <v>2</v>
      </c>
      <c r="J40" s="181">
        <f t="shared" si="10"/>
        <v>1</v>
      </c>
      <c r="K40" s="181">
        <f t="shared" si="10"/>
        <v>0</v>
      </c>
      <c r="L40" s="181">
        <f t="shared" si="10"/>
        <v>4</v>
      </c>
      <c r="M40" s="191">
        <f t="shared" si="10"/>
        <v>26</v>
      </c>
      <c r="N40" s="192">
        <f t="shared" si="10"/>
        <v>8</v>
      </c>
    </row>
    <row r="41" spans="1:14" x14ac:dyDescent="0.25">
      <c r="A41" s="4" t="s">
        <v>47</v>
      </c>
      <c r="B41" s="101">
        <v>2198</v>
      </c>
      <c r="C41" s="50">
        <v>2330</v>
      </c>
      <c r="D41" s="51">
        <f t="shared" si="0"/>
        <v>-132</v>
      </c>
      <c r="E41" s="25">
        <f t="shared" si="1"/>
        <v>-5.6652360515021462E-2</v>
      </c>
      <c r="F41" s="69">
        <v>1760</v>
      </c>
      <c r="G41" s="212">
        <v>2071</v>
      </c>
      <c r="H41" s="213">
        <v>16</v>
      </c>
      <c r="I41" s="213">
        <v>10</v>
      </c>
      <c r="J41" s="213">
        <v>6</v>
      </c>
      <c r="K41" s="213">
        <v>4</v>
      </c>
      <c r="L41" s="213">
        <v>16</v>
      </c>
      <c r="M41" s="214">
        <v>75</v>
      </c>
      <c r="N41" s="188">
        <v>26</v>
      </c>
    </row>
    <row r="42" spans="1:14" x14ac:dyDescent="0.25">
      <c r="A42" s="9" t="s">
        <v>48</v>
      </c>
      <c r="B42" s="102">
        <v>693</v>
      </c>
      <c r="C42" s="53">
        <v>718</v>
      </c>
      <c r="D42" s="54">
        <f t="shared" si="0"/>
        <v>-25</v>
      </c>
      <c r="E42" s="92">
        <f t="shared" si="1"/>
        <v>-3.4818941504178275E-2</v>
      </c>
      <c r="F42" s="70">
        <v>576</v>
      </c>
      <c r="G42" s="177">
        <v>642</v>
      </c>
      <c r="H42" s="178">
        <v>8</v>
      </c>
      <c r="I42" s="178">
        <v>9</v>
      </c>
      <c r="J42" s="178">
        <v>0</v>
      </c>
      <c r="K42" s="178">
        <v>0</v>
      </c>
      <c r="L42" s="178">
        <v>6</v>
      </c>
      <c r="M42" s="189">
        <v>28</v>
      </c>
      <c r="N42" s="190">
        <v>15</v>
      </c>
    </row>
    <row r="43" spans="1:14" x14ac:dyDescent="0.25">
      <c r="A43" s="10" t="s">
        <v>49</v>
      </c>
      <c r="B43" s="103">
        <f>B41-B42</f>
        <v>1505</v>
      </c>
      <c r="C43" s="56">
        <f>C41-C42</f>
        <v>1612</v>
      </c>
      <c r="D43" s="57">
        <f t="shared" si="0"/>
        <v>-107</v>
      </c>
      <c r="E43" s="27">
        <f t="shared" si="1"/>
        <v>-6.6377171215880895E-2</v>
      </c>
      <c r="F43" s="71">
        <f>F41-F42</f>
        <v>1184</v>
      </c>
      <c r="G43" s="180">
        <f>G41-G42</f>
        <v>1429</v>
      </c>
      <c r="H43" s="181">
        <f t="shared" ref="H43:N43" si="11">H41-H42</f>
        <v>8</v>
      </c>
      <c r="I43" s="181">
        <f t="shared" si="11"/>
        <v>1</v>
      </c>
      <c r="J43" s="181">
        <f t="shared" si="11"/>
        <v>6</v>
      </c>
      <c r="K43" s="181">
        <f t="shared" si="11"/>
        <v>4</v>
      </c>
      <c r="L43" s="181">
        <f t="shared" si="11"/>
        <v>10</v>
      </c>
      <c r="M43" s="191">
        <f t="shared" si="11"/>
        <v>47</v>
      </c>
      <c r="N43" s="192">
        <f t="shared" si="11"/>
        <v>11</v>
      </c>
    </row>
    <row r="44" spans="1:14" x14ac:dyDescent="0.25">
      <c r="A44" s="4" t="s">
        <v>50</v>
      </c>
      <c r="B44" s="101">
        <v>1452</v>
      </c>
      <c r="C44" s="50">
        <v>1365</v>
      </c>
      <c r="D44" s="51">
        <f t="shared" si="0"/>
        <v>87</v>
      </c>
      <c r="E44" s="25">
        <f t="shared" si="1"/>
        <v>6.3736263736263732E-2</v>
      </c>
      <c r="F44" s="69">
        <v>969</v>
      </c>
      <c r="G44" s="212">
        <v>1415</v>
      </c>
      <c r="H44" s="213">
        <v>2</v>
      </c>
      <c r="I44" s="213">
        <v>2</v>
      </c>
      <c r="J44" s="213">
        <v>0</v>
      </c>
      <c r="K44" s="213">
        <v>0</v>
      </c>
      <c r="L44" s="213">
        <v>6</v>
      </c>
      <c r="M44" s="214">
        <v>27</v>
      </c>
      <c r="N44" s="188">
        <v>14</v>
      </c>
    </row>
    <row r="45" spans="1:14" x14ac:dyDescent="0.25">
      <c r="A45" s="9" t="s">
        <v>51</v>
      </c>
      <c r="B45" s="102">
        <v>306</v>
      </c>
      <c r="C45" s="53">
        <v>302</v>
      </c>
      <c r="D45" s="54">
        <f t="shared" si="0"/>
        <v>4</v>
      </c>
      <c r="E45" s="92">
        <f t="shared" si="1"/>
        <v>1.3245033112582781E-2</v>
      </c>
      <c r="F45" s="70">
        <v>219</v>
      </c>
      <c r="G45" s="177">
        <v>294</v>
      </c>
      <c r="H45" s="178">
        <v>0</v>
      </c>
      <c r="I45" s="178">
        <v>0</v>
      </c>
      <c r="J45" s="178">
        <v>0</v>
      </c>
      <c r="K45" s="178">
        <v>0</v>
      </c>
      <c r="L45" s="178">
        <v>0</v>
      </c>
      <c r="M45" s="189">
        <v>12</v>
      </c>
      <c r="N45" s="190">
        <v>7</v>
      </c>
    </row>
    <row r="46" spans="1:14" x14ac:dyDescent="0.25">
      <c r="A46" s="9" t="s">
        <v>52</v>
      </c>
      <c r="B46" s="102">
        <v>95</v>
      </c>
      <c r="C46" s="53">
        <v>96</v>
      </c>
      <c r="D46" s="54">
        <f t="shared" si="0"/>
        <v>-1</v>
      </c>
      <c r="E46" s="92">
        <f t="shared" si="1"/>
        <v>-1.0416666666666666E-2</v>
      </c>
      <c r="F46" s="70">
        <v>63</v>
      </c>
      <c r="G46" s="177">
        <v>89</v>
      </c>
      <c r="H46" s="178">
        <v>0</v>
      </c>
      <c r="I46" s="178">
        <v>0</v>
      </c>
      <c r="J46" s="178">
        <v>0</v>
      </c>
      <c r="K46" s="178">
        <v>0</v>
      </c>
      <c r="L46" s="178">
        <v>2</v>
      </c>
      <c r="M46" s="189">
        <v>4</v>
      </c>
      <c r="N46" s="190">
        <v>0</v>
      </c>
    </row>
    <row r="47" spans="1:14" x14ac:dyDescent="0.25">
      <c r="A47" s="10" t="s">
        <v>53</v>
      </c>
      <c r="B47" s="105">
        <f>B44-(B45+B46)</f>
        <v>1051</v>
      </c>
      <c r="C47" s="56">
        <f>C44-(C45+C46)</f>
        <v>967</v>
      </c>
      <c r="D47" s="57">
        <f t="shared" si="0"/>
        <v>84</v>
      </c>
      <c r="E47" s="27">
        <f t="shared" si="1"/>
        <v>8.6866597724922445E-2</v>
      </c>
      <c r="F47" s="71">
        <f>F44-(F45+F46)</f>
        <v>687</v>
      </c>
      <c r="G47" s="180">
        <f>G44-(G45+G46)</f>
        <v>1032</v>
      </c>
      <c r="H47" s="181">
        <f t="shared" ref="H47:N47" si="12">H44-(H45+H46)</f>
        <v>2</v>
      </c>
      <c r="I47" s="181">
        <f t="shared" si="12"/>
        <v>2</v>
      </c>
      <c r="J47" s="181">
        <f t="shared" si="12"/>
        <v>0</v>
      </c>
      <c r="K47" s="181">
        <f t="shared" si="12"/>
        <v>0</v>
      </c>
      <c r="L47" s="181">
        <f t="shared" si="12"/>
        <v>4</v>
      </c>
      <c r="M47" s="191">
        <f t="shared" si="12"/>
        <v>11</v>
      </c>
      <c r="N47" s="192">
        <f t="shared" si="12"/>
        <v>7</v>
      </c>
    </row>
    <row r="48" spans="1:14" x14ac:dyDescent="0.25">
      <c r="A48" s="5" t="s">
        <v>54</v>
      </c>
      <c r="B48" s="104">
        <v>820</v>
      </c>
      <c r="C48" s="62">
        <v>841</v>
      </c>
      <c r="D48" s="63">
        <f t="shared" si="0"/>
        <v>-21</v>
      </c>
      <c r="E48" s="28">
        <f t="shared" si="1"/>
        <v>-2.4970273483947682E-2</v>
      </c>
      <c r="F48" s="72">
        <v>580</v>
      </c>
      <c r="G48" s="215">
        <v>794</v>
      </c>
      <c r="H48" s="216">
        <v>1</v>
      </c>
      <c r="I48" s="216">
        <v>1</v>
      </c>
      <c r="J48" s="216">
        <v>2</v>
      </c>
      <c r="K48" s="216">
        <v>0</v>
      </c>
      <c r="L48" s="216">
        <v>5</v>
      </c>
      <c r="M48" s="175">
        <v>17</v>
      </c>
      <c r="N48" s="187">
        <v>8</v>
      </c>
    </row>
    <row r="49" spans="1:14" x14ac:dyDescent="0.25">
      <c r="A49" s="149" t="s">
        <v>55</v>
      </c>
      <c r="B49" s="114">
        <v>4249</v>
      </c>
      <c r="C49" s="59">
        <v>4060</v>
      </c>
      <c r="D49" s="60">
        <f t="shared" si="0"/>
        <v>189</v>
      </c>
      <c r="E49" s="39">
        <f t="shared" si="1"/>
        <v>4.6551724137931037E-2</v>
      </c>
      <c r="F49" s="123">
        <v>3218</v>
      </c>
      <c r="G49" s="212">
        <v>4084</v>
      </c>
      <c r="H49" s="213">
        <v>14</v>
      </c>
      <c r="I49" s="213">
        <v>4</v>
      </c>
      <c r="J49" s="213">
        <v>11</v>
      </c>
      <c r="K49" s="213">
        <v>0</v>
      </c>
      <c r="L49" s="213">
        <v>14</v>
      </c>
      <c r="M49" s="214">
        <v>122</v>
      </c>
      <c r="N49" s="188">
        <v>25</v>
      </c>
    </row>
    <row r="50" spans="1:14" x14ac:dyDescent="0.25">
      <c r="A50" s="9" t="s">
        <v>56</v>
      </c>
      <c r="B50" s="102">
        <v>2347</v>
      </c>
      <c r="C50" s="53">
        <v>2129</v>
      </c>
      <c r="D50" s="54">
        <f t="shared" si="0"/>
        <v>218</v>
      </c>
      <c r="E50" s="92">
        <f t="shared" si="1"/>
        <v>0.10239549084077032</v>
      </c>
      <c r="F50" s="70">
        <v>1726</v>
      </c>
      <c r="G50" s="177">
        <v>2253</v>
      </c>
      <c r="H50" s="178">
        <v>11</v>
      </c>
      <c r="I50" s="178">
        <v>1</v>
      </c>
      <c r="J50" s="178">
        <v>6</v>
      </c>
      <c r="K50" s="178">
        <v>0</v>
      </c>
      <c r="L50" s="178">
        <v>5</v>
      </c>
      <c r="M50" s="189">
        <v>71</v>
      </c>
      <c r="N50" s="190">
        <v>14</v>
      </c>
    </row>
    <row r="51" spans="1:14" x14ac:dyDescent="0.25">
      <c r="A51" s="9" t="s">
        <v>57</v>
      </c>
      <c r="B51" s="102">
        <v>245</v>
      </c>
      <c r="C51" s="53">
        <v>212</v>
      </c>
      <c r="D51" s="54">
        <f t="shared" si="0"/>
        <v>33</v>
      </c>
      <c r="E51" s="92">
        <f t="shared" si="1"/>
        <v>0.15566037735849056</v>
      </c>
      <c r="F51" s="70">
        <v>200</v>
      </c>
      <c r="G51" s="177">
        <v>234</v>
      </c>
      <c r="H51" s="178">
        <v>1</v>
      </c>
      <c r="I51" s="178">
        <v>0</v>
      </c>
      <c r="J51" s="178">
        <v>4</v>
      </c>
      <c r="K51" s="178">
        <v>0</v>
      </c>
      <c r="L51" s="178">
        <v>2</v>
      </c>
      <c r="M51" s="189">
        <v>4</v>
      </c>
      <c r="N51" s="190">
        <v>1</v>
      </c>
    </row>
    <row r="52" spans="1:14" x14ac:dyDescent="0.25">
      <c r="A52" s="9" t="s">
        <v>58</v>
      </c>
      <c r="B52" s="102">
        <v>81</v>
      </c>
      <c r="C52" s="53">
        <v>136</v>
      </c>
      <c r="D52" s="54">
        <f t="shared" si="0"/>
        <v>-55</v>
      </c>
      <c r="E52" s="92">
        <f t="shared" si="1"/>
        <v>-0.40441176470588236</v>
      </c>
      <c r="F52" s="70">
        <v>68</v>
      </c>
      <c r="G52" s="177">
        <v>75</v>
      </c>
      <c r="H52" s="178">
        <v>1</v>
      </c>
      <c r="I52" s="178">
        <v>0</v>
      </c>
      <c r="J52" s="178">
        <v>0</v>
      </c>
      <c r="K52" s="178">
        <v>0</v>
      </c>
      <c r="L52" s="178">
        <v>1</v>
      </c>
      <c r="M52" s="189">
        <v>4</v>
      </c>
      <c r="N52" s="190">
        <v>0</v>
      </c>
    </row>
    <row r="53" spans="1:14" x14ac:dyDescent="0.25">
      <c r="A53" s="10" t="s">
        <v>59</v>
      </c>
      <c r="B53" s="103">
        <f>B49-(B50+B51+B52)</f>
        <v>1576</v>
      </c>
      <c r="C53" s="56">
        <f>C49-(C50+C51+C52)</f>
        <v>1583</v>
      </c>
      <c r="D53" s="57">
        <f t="shared" si="0"/>
        <v>-7</v>
      </c>
      <c r="E53" s="27">
        <f t="shared" si="1"/>
        <v>-4.421983575489577E-3</v>
      </c>
      <c r="F53" s="71">
        <f>F49-(F50+F51+F52)</f>
        <v>1224</v>
      </c>
      <c r="G53" s="180">
        <f>G49-(G50+G51+G52)</f>
        <v>1522</v>
      </c>
      <c r="H53" s="181">
        <f t="shared" ref="H53:N53" si="13">H49-(H50+H51+H52)</f>
        <v>1</v>
      </c>
      <c r="I53" s="181">
        <f t="shared" si="13"/>
        <v>3</v>
      </c>
      <c r="J53" s="181">
        <f t="shared" si="13"/>
        <v>1</v>
      </c>
      <c r="K53" s="181">
        <f t="shared" si="13"/>
        <v>0</v>
      </c>
      <c r="L53" s="181">
        <f t="shared" si="13"/>
        <v>6</v>
      </c>
      <c r="M53" s="191">
        <f t="shared" si="13"/>
        <v>43</v>
      </c>
      <c r="N53" s="192">
        <f t="shared" si="13"/>
        <v>10</v>
      </c>
    </row>
    <row r="54" spans="1:14" x14ac:dyDescent="0.25">
      <c r="A54" s="5" t="s">
        <v>60</v>
      </c>
      <c r="B54" s="104">
        <v>1528</v>
      </c>
      <c r="C54" s="62">
        <v>1469</v>
      </c>
      <c r="D54" s="63">
        <f t="shared" si="0"/>
        <v>59</v>
      </c>
      <c r="E54" s="28">
        <f t="shared" si="1"/>
        <v>4.0163376446562288E-2</v>
      </c>
      <c r="F54" s="72">
        <v>1146</v>
      </c>
      <c r="G54" s="215">
        <v>1467</v>
      </c>
      <c r="H54" s="216">
        <v>11</v>
      </c>
      <c r="I54" s="216">
        <v>1</v>
      </c>
      <c r="J54" s="216">
        <v>6</v>
      </c>
      <c r="K54" s="216">
        <v>0</v>
      </c>
      <c r="L54" s="216">
        <v>6</v>
      </c>
      <c r="M54" s="175">
        <v>37</v>
      </c>
      <c r="N54" s="187">
        <v>14</v>
      </c>
    </row>
    <row r="55" spans="1:14" x14ac:dyDescent="0.25">
      <c r="A55" s="4" t="s">
        <v>61</v>
      </c>
      <c r="B55" s="101">
        <v>909</v>
      </c>
      <c r="C55" s="50">
        <v>887</v>
      </c>
      <c r="D55" s="51">
        <f t="shared" si="0"/>
        <v>22</v>
      </c>
      <c r="E55" s="25">
        <f t="shared" si="1"/>
        <v>2.480270574971815E-2</v>
      </c>
      <c r="F55" s="69">
        <v>617</v>
      </c>
      <c r="G55" s="212">
        <v>887</v>
      </c>
      <c r="H55" s="213">
        <v>2</v>
      </c>
      <c r="I55" s="213">
        <v>0</v>
      </c>
      <c r="J55" s="213">
        <v>0</v>
      </c>
      <c r="K55" s="213">
        <v>0</v>
      </c>
      <c r="L55" s="213">
        <v>9</v>
      </c>
      <c r="M55" s="214">
        <v>11</v>
      </c>
      <c r="N55" s="188">
        <v>12</v>
      </c>
    </row>
    <row r="56" spans="1:14" x14ac:dyDescent="0.25">
      <c r="A56" s="9" t="s">
        <v>62</v>
      </c>
      <c r="B56" s="102">
        <v>224</v>
      </c>
      <c r="C56" s="53">
        <v>236</v>
      </c>
      <c r="D56" s="54">
        <f t="shared" si="0"/>
        <v>-12</v>
      </c>
      <c r="E56" s="92">
        <f t="shared" si="1"/>
        <v>-5.0847457627118647E-2</v>
      </c>
      <c r="F56" s="70">
        <v>148</v>
      </c>
      <c r="G56" s="177">
        <v>222</v>
      </c>
      <c r="H56" s="178">
        <v>0</v>
      </c>
      <c r="I56" s="178">
        <v>0</v>
      </c>
      <c r="J56" s="178">
        <v>0</v>
      </c>
      <c r="K56" s="178">
        <v>0</v>
      </c>
      <c r="L56" s="178">
        <v>0</v>
      </c>
      <c r="M56" s="189">
        <v>2</v>
      </c>
      <c r="N56" s="190">
        <v>0</v>
      </c>
    </row>
    <row r="57" spans="1:14" x14ac:dyDescent="0.25">
      <c r="A57" s="10" t="s">
        <v>63</v>
      </c>
      <c r="B57" s="103">
        <f>B55-B56</f>
        <v>685</v>
      </c>
      <c r="C57" s="56">
        <f>C55-C56</f>
        <v>651</v>
      </c>
      <c r="D57" s="57">
        <f t="shared" si="0"/>
        <v>34</v>
      </c>
      <c r="E57" s="27">
        <f t="shared" si="1"/>
        <v>5.2227342549923193E-2</v>
      </c>
      <c r="F57" s="71">
        <f>F55-F56</f>
        <v>469</v>
      </c>
      <c r="G57" s="180">
        <f>G55-G56</f>
        <v>665</v>
      </c>
      <c r="H57" s="181">
        <f t="shared" ref="H57:N57" si="14">H55-H56</f>
        <v>2</v>
      </c>
      <c r="I57" s="181">
        <f t="shared" si="14"/>
        <v>0</v>
      </c>
      <c r="J57" s="181">
        <f t="shared" si="14"/>
        <v>0</v>
      </c>
      <c r="K57" s="181">
        <f t="shared" si="14"/>
        <v>0</v>
      </c>
      <c r="L57" s="181">
        <f t="shared" si="14"/>
        <v>9</v>
      </c>
      <c r="M57" s="191">
        <f t="shared" si="14"/>
        <v>9</v>
      </c>
      <c r="N57" s="192">
        <f t="shared" si="14"/>
        <v>12</v>
      </c>
    </row>
    <row r="58" spans="1:14" x14ac:dyDescent="0.25">
      <c r="A58" s="5" t="s">
        <v>64</v>
      </c>
      <c r="B58" s="104">
        <v>1286</v>
      </c>
      <c r="C58" s="62">
        <v>1325</v>
      </c>
      <c r="D58" s="63">
        <f t="shared" si="0"/>
        <v>-39</v>
      </c>
      <c r="E58" s="28">
        <f t="shared" si="1"/>
        <v>-2.9433962264150942E-2</v>
      </c>
      <c r="F58" s="72">
        <v>978</v>
      </c>
      <c r="G58" s="215">
        <v>1236</v>
      </c>
      <c r="H58" s="216">
        <v>8</v>
      </c>
      <c r="I58" s="216">
        <v>4</v>
      </c>
      <c r="J58" s="216">
        <v>1</v>
      </c>
      <c r="K58" s="216">
        <v>0</v>
      </c>
      <c r="L58" s="216">
        <v>9</v>
      </c>
      <c r="M58" s="175">
        <v>28</v>
      </c>
      <c r="N58" s="187">
        <v>23</v>
      </c>
    </row>
    <row r="59" spans="1:14" x14ac:dyDescent="0.25">
      <c r="A59" s="4" t="s">
        <v>65</v>
      </c>
      <c r="B59" s="101">
        <v>4491</v>
      </c>
      <c r="C59" s="50">
        <v>4489</v>
      </c>
      <c r="D59" s="51">
        <f t="shared" si="0"/>
        <v>2</v>
      </c>
      <c r="E59" s="25">
        <f t="shared" si="1"/>
        <v>4.4553352639786146E-4</v>
      </c>
      <c r="F59" s="69">
        <v>3440</v>
      </c>
      <c r="G59" s="212">
        <v>4380</v>
      </c>
      <c r="H59" s="213">
        <v>5</v>
      </c>
      <c r="I59" s="213">
        <v>9</v>
      </c>
      <c r="J59" s="213">
        <v>9</v>
      </c>
      <c r="K59" s="213">
        <v>0</v>
      </c>
      <c r="L59" s="213">
        <v>11</v>
      </c>
      <c r="M59" s="214">
        <v>77</v>
      </c>
      <c r="N59" s="188">
        <v>28</v>
      </c>
    </row>
    <row r="60" spans="1:14" x14ac:dyDescent="0.25">
      <c r="A60" s="9" t="s">
        <v>66</v>
      </c>
      <c r="B60" s="102">
        <v>2692</v>
      </c>
      <c r="C60" s="53">
        <v>2687</v>
      </c>
      <c r="D60" s="54">
        <f t="shared" si="0"/>
        <v>5</v>
      </c>
      <c r="E60" s="92">
        <f t="shared" si="1"/>
        <v>1.8608113137327876E-3</v>
      </c>
      <c r="F60" s="70">
        <v>2137</v>
      </c>
      <c r="G60" s="177">
        <v>2617</v>
      </c>
      <c r="H60" s="178">
        <v>4</v>
      </c>
      <c r="I60" s="178">
        <v>6</v>
      </c>
      <c r="J60" s="178">
        <v>8</v>
      </c>
      <c r="K60" s="178">
        <v>0</v>
      </c>
      <c r="L60" s="178">
        <v>5</v>
      </c>
      <c r="M60" s="189">
        <v>52</v>
      </c>
      <c r="N60" s="190">
        <v>13</v>
      </c>
    </row>
    <row r="61" spans="1:14" x14ac:dyDescent="0.25">
      <c r="A61" s="10" t="s">
        <v>67</v>
      </c>
      <c r="B61" s="103">
        <f>B59-B60</f>
        <v>1799</v>
      </c>
      <c r="C61" s="56">
        <f>C59-C60</f>
        <v>1802</v>
      </c>
      <c r="D61" s="57">
        <f t="shared" si="0"/>
        <v>-3</v>
      </c>
      <c r="E61" s="27">
        <f t="shared" si="1"/>
        <v>-1.6648168701442841E-3</v>
      </c>
      <c r="F61" s="71">
        <f>F59-F60</f>
        <v>1303</v>
      </c>
      <c r="G61" s="180">
        <f>G59-G60</f>
        <v>1763</v>
      </c>
      <c r="H61" s="181">
        <f t="shared" ref="H61:N61" si="15">H59-H60</f>
        <v>1</v>
      </c>
      <c r="I61" s="181">
        <f t="shared" si="15"/>
        <v>3</v>
      </c>
      <c r="J61" s="181">
        <f t="shared" si="15"/>
        <v>1</v>
      </c>
      <c r="K61" s="181">
        <f t="shared" si="15"/>
        <v>0</v>
      </c>
      <c r="L61" s="181">
        <f t="shared" si="15"/>
        <v>6</v>
      </c>
      <c r="M61" s="191">
        <f t="shared" si="15"/>
        <v>25</v>
      </c>
      <c r="N61" s="192">
        <f t="shared" si="15"/>
        <v>15</v>
      </c>
    </row>
    <row r="62" spans="1:14" ht="15.75" thickBot="1" x14ac:dyDescent="0.3">
      <c r="A62" s="11" t="s">
        <v>68</v>
      </c>
      <c r="B62" s="106">
        <v>564</v>
      </c>
      <c r="C62" s="65">
        <v>503</v>
      </c>
      <c r="D62" s="66">
        <f t="shared" si="0"/>
        <v>61</v>
      </c>
      <c r="E62" s="29">
        <f t="shared" si="1"/>
        <v>0.12127236580516898</v>
      </c>
      <c r="F62" s="73">
        <v>355</v>
      </c>
      <c r="G62" s="219">
        <v>550</v>
      </c>
      <c r="H62" s="220">
        <v>0</v>
      </c>
      <c r="I62" s="220">
        <v>0</v>
      </c>
      <c r="J62" s="220">
        <v>0</v>
      </c>
      <c r="K62" s="220">
        <v>0</v>
      </c>
      <c r="L62" s="220">
        <v>6</v>
      </c>
      <c r="M62" s="221">
        <v>8</v>
      </c>
      <c r="N62" s="193">
        <v>11</v>
      </c>
    </row>
  </sheetData>
  <mergeCells count="9">
    <mergeCell ref="G4:L4"/>
    <mergeCell ref="M4:M5"/>
    <mergeCell ref="N4:N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64" fitToHeight="0" orientation="landscape" r:id="rId1"/>
  <headerFooter>
    <oddFooter>&amp;R&amp;D</oddFooter>
  </headerFooter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B1" zoomScaleNormal="100" workbookViewId="0">
      <selection activeCell="G6" sqref="G6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2.7109375" customWidth="1"/>
    <col min="7" max="14" width="10.7109375" customWidth="1"/>
  </cols>
  <sheetData>
    <row r="1" spans="1:14" x14ac:dyDescent="0.25">
      <c r="A1" s="1" t="s">
        <v>69</v>
      </c>
      <c r="B1" s="1"/>
    </row>
    <row r="2" spans="1:14" x14ac:dyDescent="0.25">
      <c r="A2" s="2" t="s">
        <v>1</v>
      </c>
      <c r="B2" s="2"/>
    </row>
    <row r="3" spans="1:14" ht="15.75" thickBot="1" x14ac:dyDescent="0.3"/>
    <row r="4" spans="1:14" ht="15" customHeight="1" x14ac:dyDescent="0.25">
      <c r="A4" s="361" t="s">
        <v>2</v>
      </c>
      <c r="B4" s="361" t="s">
        <v>192</v>
      </c>
      <c r="C4" s="356" t="s">
        <v>3</v>
      </c>
      <c r="D4" s="358" t="s">
        <v>5</v>
      </c>
      <c r="E4" s="351" t="s">
        <v>4</v>
      </c>
      <c r="F4" s="361" t="s">
        <v>6</v>
      </c>
      <c r="G4" s="348" t="s">
        <v>7</v>
      </c>
      <c r="H4" s="349"/>
      <c r="I4" s="349"/>
      <c r="J4" s="349"/>
      <c r="K4" s="349"/>
      <c r="L4" s="350"/>
      <c r="M4" s="351" t="s">
        <v>12</v>
      </c>
      <c r="N4" s="353" t="s">
        <v>13</v>
      </c>
    </row>
    <row r="5" spans="1:14" ht="75.75" thickBot="1" x14ac:dyDescent="0.3">
      <c r="A5" s="362"/>
      <c r="B5" s="362"/>
      <c r="C5" s="357"/>
      <c r="D5" s="359"/>
      <c r="E5" s="360"/>
      <c r="F5" s="362"/>
      <c r="G5" s="147" t="s">
        <v>8</v>
      </c>
      <c r="H5" s="148" t="s">
        <v>9</v>
      </c>
      <c r="I5" s="148" t="s">
        <v>186</v>
      </c>
      <c r="J5" s="148" t="s">
        <v>10</v>
      </c>
      <c r="K5" s="148" t="s">
        <v>187</v>
      </c>
      <c r="L5" s="148" t="s">
        <v>11</v>
      </c>
      <c r="M5" s="352"/>
      <c r="N5" s="352"/>
    </row>
    <row r="6" spans="1:14" x14ac:dyDescent="0.25">
      <c r="A6" s="6" t="s">
        <v>69</v>
      </c>
      <c r="B6" s="108">
        <v>167966</v>
      </c>
      <c r="C6" s="47">
        <v>161573</v>
      </c>
      <c r="D6" s="48">
        <f>B6-C6</f>
        <v>6393</v>
      </c>
      <c r="E6" s="24">
        <f>D6/C6</f>
        <v>3.9567254429886178E-2</v>
      </c>
      <c r="F6" s="46">
        <v>132605</v>
      </c>
      <c r="G6" s="100">
        <v>137146</v>
      </c>
      <c r="H6" s="211">
        <v>11486</v>
      </c>
      <c r="I6" s="211">
        <v>432</v>
      </c>
      <c r="J6" s="211">
        <v>5571</v>
      </c>
      <c r="K6" s="211">
        <v>105</v>
      </c>
      <c r="L6" s="211">
        <v>1817</v>
      </c>
      <c r="M6" s="174">
        <v>11409</v>
      </c>
      <c r="N6" s="174">
        <v>5216</v>
      </c>
    </row>
    <row r="7" spans="1:14" x14ac:dyDescent="0.25">
      <c r="A7" s="145" t="s">
        <v>70</v>
      </c>
      <c r="B7" s="146">
        <v>39365</v>
      </c>
      <c r="C7" s="59">
        <v>39392</v>
      </c>
      <c r="D7" s="60">
        <f t="shared" ref="D7:D45" si="0">B7-C7</f>
        <v>-27</v>
      </c>
      <c r="E7" s="39">
        <f t="shared" ref="E7:E45" si="1">D7/C7</f>
        <v>-6.8541835905767663E-4</v>
      </c>
      <c r="F7" s="58">
        <v>31851</v>
      </c>
      <c r="G7" s="212">
        <v>30573</v>
      </c>
      <c r="H7" s="213">
        <v>3678</v>
      </c>
      <c r="I7" s="213">
        <v>115</v>
      </c>
      <c r="J7" s="213">
        <v>1247</v>
      </c>
      <c r="K7" s="213">
        <v>51</v>
      </c>
      <c r="L7" s="213">
        <v>554</v>
      </c>
      <c r="M7" s="208">
        <v>3147</v>
      </c>
      <c r="N7" s="176">
        <v>1555</v>
      </c>
    </row>
    <row r="8" spans="1:14" x14ac:dyDescent="0.25">
      <c r="A8" s="30" t="s">
        <v>71</v>
      </c>
      <c r="B8" s="110">
        <v>33379</v>
      </c>
      <c r="C8" s="16">
        <v>31151</v>
      </c>
      <c r="D8" s="17">
        <f t="shared" si="0"/>
        <v>2228</v>
      </c>
      <c r="E8" s="26">
        <f t="shared" si="1"/>
        <v>7.1522583544669519E-2</v>
      </c>
      <c r="F8" s="52">
        <v>26867</v>
      </c>
      <c r="G8" s="177">
        <v>25944</v>
      </c>
      <c r="H8" s="178">
        <v>3012</v>
      </c>
      <c r="I8" s="178">
        <v>102</v>
      </c>
      <c r="J8" s="178">
        <v>1093</v>
      </c>
      <c r="K8" s="178">
        <v>38</v>
      </c>
      <c r="L8" s="178">
        <v>488</v>
      </c>
      <c r="M8" s="179">
        <v>2702</v>
      </c>
      <c r="N8" s="179">
        <v>1277</v>
      </c>
    </row>
    <row r="9" spans="1:14" x14ac:dyDescent="0.25">
      <c r="A9" s="30" t="s">
        <v>72</v>
      </c>
      <c r="B9" s="110">
        <v>1567</v>
      </c>
      <c r="C9" s="16">
        <v>1821</v>
      </c>
      <c r="D9" s="17">
        <f t="shared" si="0"/>
        <v>-254</v>
      </c>
      <c r="E9" s="26">
        <f t="shared" si="1"/>
        <v>-0.13948380010982978</v>
      </c>
      <c r="F9" s="52">
        <v>1168</v>
      </c>
      <c r="G9" s="177">
        <v>1069</v>
      </c>
      <c r="H9" s="178">
        <v>198</v>
      </c>
      <c r="I9" s="178">
        <v>3</v>
      </c>
      <c r="J9" s="178">
        <v>55</v>
      </c>
      <c r="K9" s="178">
        <v>5</v>
      </c>
      <c r="L9" s="178">
        <v>26</v>
      </c>
      <c r="M9" s="179">
        <v>211</v>
      </c>
      <c r="N9" s="179">
        <v>163</v>
      </c>
    </row>
    <row r="10" spans="1:14" x14ac:dyDescent="0.25">
      <c r="A10" s="31" t="s">
        <v>73</v>
      </c>
      <c r="B10" s="107">
        <f>B7-(B8+B9)</f>
        <v>4419</v>
      </c>
      <c r="C10" s="18">
        <f>C7-(C8+C9)</f>
        <v>6420</v>
      </c>
      <c r="D10" s="19">
        <f t="shared" si="0"/>
        <v>-2001</v>
      </c>
      <c r="E10" s="27">
        <f t="shared" si="1"/>
        <v>-0.31168224299065422</v>
      </c>
      <c r="F10" s="55">
        <f>F7-(F8+F9)</f>
        <v>3816</v>
      </c>
      <c r="G10" s="180">
        <f>G7-(G8+G9)</f>
        <v>3560</v>
      </c>
      <c r="H10" s="181">
        <f t="shared" ref="H10:N10" si="2">H7-(H8+H9)</f>
        <v>468</v>
      </c>
      <c r="I10" s="181">
        <f t="shared" si="2"/>
        <v>10</v>
      </c>
      <c r="J10" s="181">
        <f t="shared" si="2"/>
        <v>99</v>
      </c>
      <c r="K10" s="181">
        <f t="shared" si="2"/>
        <v>8</v>
      </c>
      <c r="L10" s="181">
        <f t="shared" si="2"/>
        <v>40</v>
      </c>
      <c r="M10" s="182">
        <f t="shared" si="2"/>
        <v>234</v>
      </c>
      <c r="N10" s="182">
        <f t="shared" si="2"/>
        <v>115</v>
      </c>
    </row>
    <row r="11" spans="1:14" x14ac:dyDescent="0.25">
      <c r="A11" s="7" t="s">
        <v>74</v>
      </c>
      <c r="B11" s="109">
        <v>56025</v>
      </c>
      <c r="C11" s="14">
        <v>52156</v>
      </c>
      <c r="D11" s="15">
        <f t="shared" si="0"/>
        <v>3869</v>
      </c>
      <c r="E11" s="25">
        <f t="shared" si="1"/>
        <v>7.4181302247104841E-2</v>
      </c>
      <c r="F11" s="49">
        <v>43426</v>
      </c>
      <c r="G11" s="212">
        <v>46368</v>
      </c>
      <c r="H11" s="213">
        <v>1810</v>
      </c>
      <c r="I11" s="213">
        <v>112</v>
      </c>
      <c r="J11" s="213">
        <v>3395</v>
      </c>
      <c r="K11" s="240">
        <v>23</v>
      </c>
      <c r="L11" s="240">
        <v>575</v>
      </c>
      <c r="M11" s="241">
        <v>3742</v>
      </c>
      <c r="N11" s="176">
        <v>2033</v>
      </c>
    </row>
    <row r="12" spans="1:14" x14ac:dyDescent="0.25">
      <c r="A12" s="37" t="s">
        <v>101</v>
      </c>
      <c r="B12" s="111">
        <v>46549</v>
      </c>
      <c r="C12" s="35">
        <v>45193</v>
      </c>
      <c r="D12" s="36">
        <f t="shared" si="0"/>
        <v>1356</v>
      </c>
      <c r="E12" s="39">
        <f t="shared" si="1"/>
        <v>3.0004646737326578E-2</v>
      </c>
      <c r="F12" s="58">
        <v>36625</v>
      </c>
      <c r="G12" s="177">
        <v>38686</v>
      </c>
      <c r="H12" s="178">
        <v>1493</v>
      </c>
      <c r="I12" s="178">
        <v>91</v>
      </c>
      <c r="J12" s="178">
        <v>2785</v>
      </c>
      <c r="K12" s="231">
        <v>20</v>
      </c>
      <c r="L12" s="231">
        <v>464</v>
      </c>
      <c r="M12" s="183">
        <v>3010</v>
      </c>
      <c r="N12" s="183">
        <v>1671</v>
      </c>
    </row>
    <row r="13" spans="1:14" x14ac:dyDescent="0.25">
      <c r="A13" s="30" t="s">
        <v>71</v>
      </c>
      <c r="B13" s="110">
        <v>1131</v>
      </c>
      <c r="C13" s="16">
        <v>1201</v>
      </c>
      <c r="D13" s="17">
        <f t="shared" si="0"/>
        <v>-70</v>
      </c>
      <c r="E13" s="26">
        <f t="shared" si="1"/>
        <v>-5.8284762697751874E-2</v>
      </c>
      <c r="F13" s="52">
        <v>794</v>
      </c>
      <c r="G13" s="177">
        <v>925</v>
      </c>
      <c r="H13" s="178">
        <v>33</v>
      </c>
      <c r="I13" s="178">
        <v>5</v>
      </c>
      <c r="J13" s="178">
        <v>68</v>
      </c>
      <c r="K13" s="178">
        <v>0</v>
      </c>
      <c r="L13" s="178">
        <v>10</v>
      </c>
      <c r="M13" s="179">
        <v>90</v>
      </c>
      <c r="N13" s="179">
        <v>44</v>
      </c>
    </row>
    <row r="14" spans="1:14" x14ac:dyDescent="0.25">
      <c r="A14" s="31" t="s">
        <v>75</v>
      </c>
      <c r="B14" s="107">
        <f>B11-(B12+B13)</f>
        <v>8345</v>
      </c>
      <c r="C14" s="18">
        <f>C11-(C12+C13)</f>
        <v>5762</v>
      </c>
      <c r="D14" s="19">
        <f>D11-(D12+D13)</f>
        <v>2583</v>
      </c>
      <c r="E14" s="27">
        <f t="shared" si="1"/>
        <v>0.44828184658104825</v>
      </c>
      <c r="F14" s="57">
        <f t="shared" ref="F14:N14" si="3">F11-(F12+F13)</f>
        <v>6007</v>
      </c>
      <c r="G14" s="180">
        <f t="shared" si="3"/>
        <v>6757</v>
      </c>
      <c r="H14" s="181">
        <f t="shared" si="3"/>
        <v>284</v>
      </c>
      <c r="I14" s="181">
        <f t="shared" si="3"/>
        <v>16</v>
      </c>
      <c r="J14" s="181">
        <f t="shared" si="3"/>
        <v>542</v>
      </c>
      <c r="K14" s="181">
        <f t="shared" si="3"/>
        <v>3</v>
      </c>
      <c r="L14" s="181">
        <f t="shared" si="3"/>
        <v>101</v>
      </c>
      <c r="M14" s="182">
        <f t="shared" si="3"/>
        <v>642</v>
      </c>
      <c r="N14" s="182">
        <f t="shared" si="3"/>
        <v>318</v>
      </c>
    </row>
    <row r="15" spans="1:14" x14ac:dyDescent="0.25">
      <c r="A15" s="8" t="s">
        <v>76</v>
      </c>
      <c r="B15" s="112">
        <v>7317</v>
      </c>
      <c r="C15" s="20">
        <v>6943</v>
      </c>
      <c r="D15" s="21">
        <f t="shared" si="0"/>
        <v>374</v>
      </c>
      <c r="E15" s="28">
        <f t="shared" si="1"/>
        <v>5.3867204378510732E-2</v>
      </c>
      <c r="F15" s="61">
        <v>5641</v>
      </c>
      <c r="G15" s="215">
        <v>6540</v>
      </c>
      <c r="H15" s="216">
        <v>126</v>
      </c>
      <c r="I15" s="216">
        <v>19</v>
      </c>
      <c r="J15" s="216">
        <v>142</v>
      </c>
      <c r="K15" s="216">
        <v>0</v>
      </c>
      <c r="L15" s="216">
        <v>46</v>
      </c>
      <c r="M15" s="175">
        <v>444</v>
      </c>
      <c r="N15" s="175">
        <v>194</v>
      </c>
    </row>
    <row r="16" spans="1:14" x14ac:dyDescent="0.25">
      <c r="A16" s="8" t="s">
        <v>77</v>
      </c>
      <c r="B16" s="112">
        <v>1185</v>
      </c>
      <c r="C16" s="20">
        <v>1137</v>
      </c>
      <c r="D16" s="21">
        <f t="shared" si="0"/>
        <v>48</v>
      </c>
      <c r="E16" s="28">
        <f t="shared" si="1"/>
        <v>4.221635883905013E-2</v>
      </c>
      <c r="F16" s="61">
        <v>976</v>
      </c>
      <c r="G16" s="215">
        <v>1109</v>
      </c>
      <c r="H16" s="216">
        <v>4</v>
      </c>
      <c r="I16" s="216">
        <v>1</v>
      </c>
      <c r="J16" s="216">
        <v>7</v>
      </c>
      <c r="K16" s="216">
        <v>0</v>
      </c>
      <c r="L16" s="216">
        <v>8</v>
      </c>
      <c r="M16" s="175">
        <v>56</v>
      </c>
      <c r="N16" s="175">
        <v>16</v>
      </c>
    </row>
    <row r="17" spans="1:14" x14ac:dyDescent="0.25">
      <c r="A17" s="7" t="s">
        <v>78</v>
      </c>
      <c r="B17" s="109">
        <v>5899</v>
      </c>
      <c r="C17" s="14">
        <v>5500</v>
      </c>
      <c r="D17" s="15">
        <f t="shared" si="0"/>
        <v>399</v>
      </c>
      <c r="E17" s="25">
        <f t="shared" si="1"/>
        <v>7.2545454545454552E-2</v>
      </c>
      <c r="F17" s="49">
        <v>5123</v>
      </c>
      <c r="G17" s="212">
        <v>5315</v>
      </c>
      <c r="H17" s="213">
        <v>131</v>
      </c>
      <c r="I17" s="213">
        <v>3</v>
      </c>
      <c r="J17" s="213">
        <v>132</v>
      </c>
      <c r="K17" s="213">
        <v>0</v>
      </c>
      <c r="L17" s="213">
        <v>68</v>
      </c>
      <c r="M17" s="208">
        <v>250</v>
      </c>
      <c r="N17" s="176">
        <v>88</v>
      </c>
    </row>
    <row r="18" spans="1:14" x14ac:dyDescent="0.25">
      <c r="A18" s="30" t="s">
        <v>79</v>
      </c>
      <c r="B18" s="110">
        <v>4257</v>
      </c>
      <c r="C18" s="16">
        <v>4019</v>
      </c>
      <c r="D18" s="17">
        <f t="shared" si="0"/>
        <v>238</v>
      </c>
      <c r="E18" s="26">
        <f t="shared" si="1"/>
        <v>5.9218711122169691E-2</v>
      </c>
      <c r="F18" s="52">
        <v>3909</v>
      </c>
      <c r="G18" s="177">
        <v>3791</v>
      </c>
      <c r="H18" s="178">
        <v>104</v>
      </c>
      <c r="I18" s="178">
        <v>3</v>
      </c>
      <c r="J18" s="178">
        <v>122</v>
      </c>
      <c r="K18" s="178">
        <v>0</v>
      </c>
      <c r="L18" s="178">
        <v>48</v>
      </c>
      <c r="M18" s="179">
        <v>189</v>
      </c>
      <c r="N18" s="179">
        <v>65</v>
      </c>
    </row>
    <row r="19" spans="1:14" x14ac:dyDescent="0.25">
      <c r="A19" s="31" t="s">
        <v>80</v>
      </c>
      <c r="B19" s="107">
        <f>B17-B18</f>
        <v>1642</v>
      </c>
      <c r="C19" s="18">
        <f>C17-C18</f>
        <v>1481</v>
      </c>
      <c r="D19" s="19">
        <f t="shared" si="0"/>
        <v>161</v>
      </c>
      <c r="E19" s="27">
        <f t="shared" si="1"/>
        <v>0.10871033085752869</v>
      </c>
      <c r="F19" s="55">
        <f>F17-F18</f>
        <v>1214</v>
      </c>
      <c r="G19" s="180">
        <f>G17-G18</f>
        <v>1524</v>
      </c>
      <c r="H19" s="181">
        <f t="shared" ref="H19:N19" si="4">H17-H18</f>
        <v>27</v>
      </c>
      <c r="I19" s="181">
        <f t="shared" si="4"/>
        <v>0</v>
      </c>
      <c r="J19" s="181">
        <f t="shared" si="4"/>
        <v>10</v>
      </c>
      <c r="K19" s="181">
        <f t="shared" si="4"/>
        <v>0</v>
      </c>
      <c r="L19" s="181">
        <f t="shared" si="4"/>
        <v>20</v>
      </c>
      <c r="M19" s="182">
        <f t="shared" si="4"/>
        <v>61</v>
      </c>
      <c r="N19" s="182">
        <f t="shared" si="4"/>
        <v>23</v>
      </c>
    </row>
    <row r="20" spans="1:14" x14ac:dyDescent="0.25">
      <c r="A20" s="7" t="s">
        <v>81</v>
      </c>
      <c r="B20" s="109">
        <v>1119</v>
      </c>
      <c r="C20" s="14">
        <v>1254</v>
      </c>
      <c r="D20" s="15">
        <f t="shared" si="0"/>
        <v>-135</v>
      </c>
      <c r="E20" s="25">
        <f t="shared" si="1"/>
        <v>-0.1076555023923445</v>
      </c>
      <c r="F20" s="49">
        <v>841</v>
      </c>
      <c r="G20" s="212">
        <v>1047</v>
      </c>
      <c r="H20" s="213">
        <v>8</v>
      </c>
      <c r="I20" s="213">
        <v>0</v>
      </c>
      <c r="J20" s="213">
        <v>1</v>
      </c>
      <c r="K20" s="213">
        <v>0</v>
      </c>
      <c r="L20" s="213">
        <v>8</v>
      </c>
      <c r="M20" s="208">
        <v>55</v>
      </c>
      <c r="N20" s="176">
        <v>8</v>
      </c>
    </row>
    <row r="21" spans="1:14" x14ac:dyDescent="0.25">
      <c r="A21" s="30" t="s">
        <v>82</v>
      </c>
      <c r="B21" s="110">
        <v>261</v>
      </c>
      <c r="C21" s="16">
        <v>312</v>
      </c>
      <c r="D21" s="17">
        <f t="shared" si="0"/>
        <v>-51</v>
      </c>
      <c r="E21" s="26">
        <f t="shared" si="1"/>
        <v>-0.16346153846153846</v>
      </c>
      <c r="F21" s="52">
        <v>196</v>
      </c>
      <c r="G21" s="177">
        <v>238</v>
      </c>
      <c r="H21" s="178">
        <v>5</v>
      </c>
      <c r="I21" s="178">
        <v>0</v>
      </c>
      <c r="J21" s="178">
        <v>0</v>
      </c>
      <c r="K21" s="178">
        <v>0</v>
      </c>
      <c r="L21" s="178">
        <v>3</v>
      </c>
      <c r="M21" s="179">
        <v>15</v>
      </c>
      <c r="N21" s="179">
        <v>3</v>
      </c>
    </row>
    <row r="22" spans="1:14" x14ac:dyDescent="0.25">
      <c r="A22" s="31" t="s">
        <v>83</v>
      </c>
      <c r="B22" s="107">
        <f>B20-B21</f>
        <v>858</v>
      </c>
      <c r="C22" s="18">
        <f>C20-C21</f>
        <v>942</v>
      </c>
      <c r="D22" s="19">
        <f t="shared" si="0"/>
        <v>-84</v>
      </c>
      <c r="E22" s="27">
        <f t="shared" si="1"/>
        <v>-8.9171974522292988E-2</v>
      </c>
      <c r="F22" s="55">
        <f>F20-F21</f>
        <v>645</v>
      </c>
      <c r="G22" s="180">
        <f>G20-G21</f>
        <v>809</v>
      </c>
      <c r="H22" s="181">
        <f t="shared" ref="H22:M22" si="5">H20-H21</f>
        <v>3</v>
      </c>
      <c r="I22" s="181">
        <f t="shared" si="5"/>
        <v>0</v>
      </c>
      <c r="J22" s="181">
        <f t="shared" si="5"/>
        <v>1</v>
      </c>
      <c r="K22" s="181">
        <f t="shared" si="5"/>
        <v>0</v>
      </c>
      <c r="L22" s="181">
        <f t="shared" si="5"/>
        <v>5</v>
      </c>
      <c r="M22" s="182">
        <f t="shared" si="5"/>
        <v>40</v>
      </c>
      <c r="N22" s="182">
        <v>5</v>
      </c>
    </row>
    <row r="23" spans="1:14" x14ac:dyDescent="0.25">
      <c r="A23" s="8" t="s">
        <v>84</v>
      </c>
      <c r="B23" s="112">
        <v>739</v>
      </c>
      <c r="C23" s="20">
        <v>467</v>
      </c>
      <c r="D23" s="21">
        <f t="shared" si="0"/>
        <v>272</v>
      </c>
      <c r="E23" s="28">
        <f t="shared" si="1"/>
        <v>0.58244111349036398</v>
      </c>
      <c r="F23" s="61">
        <v>512</v>
      </c>
      <c r="G23" s="215">
        <v>646</v>
      </c>
      <c r="H23" s="216">
        <v>29</v>
      </c>
      <c r="I23" s="216">
        <v>0</v>
      </c>
      <c r="J23" s="216">
        <v>17</v>
      </c>
      <c r="K23" s="216">
        <v>0</v>
      </c>
      <c r="L23" s="216">
        <v>1</v>
      </c>
      <c r="M23" s="175">
        <v>46</v>
      </c>
      <c r="N23" s="175">
        <v>25</v>
      </c>
    </row>
    <row r="24" spans="1:14" x14ac:dyDescent="0.25">
      <c r="A24" s="7" t="s">
        <v>85</v>
      </c>
      <c r="B24" s="109">
        <v>4933</v>
      </c>
      <c r="C24" s="14">
        <v>4790</v>
      </c>
      <c r="D24" s="15">
        <f t="shared" si="0"/>
        <v>143</v>
      </c>
      <c r="E24" s="25">
        <f t="shared" si="1"/>
        <v>2.9853862212943633E-2</v>
      </c>
      <c r="F24" s="49">
        <v>4093</v>
      </c>
      <c r="G24" s="212">
        <v>4011</v>
      </c>
      <c r="H24" s="213">
        <v>371</v>
      </c>
      <c r="I24" s="213">
        <v>29</v>
      </c>
      <c r="J24" s="213">
        <v>54</v>
      </c>
      <c r="K24" s="213">
        <v>5</v>
      </c>
      <c r="L24" s="213">
        <v>55</v>
      </c>
      <c r="M24" s="208">
        <v>408</v>
      </c>
      <c r="N24" s="176">
        <v>191</v>
      </c>
    </row>
    <row r="25" spans="1:14" x14ac:dyDescent="0.25">
      <c r="A25" s="30" t="s">
        <v>86</v>
      </c>
      <c r="B25" s="110">
        <v>85</v>
      </c>
      <c r="C25" s="16">
        <v>104</v>
      </c>
      <c r="D25" s="17">
        <f t="shared" si="0"/>
        <v>-19</v>
      </c>
      <c r="E25" s="26">
        <f t="shared" si="1"/>
        <v>-0.18269230769230768</v>
      </c>
      <c r="F25" s="52">
        <v>72</v>
      </c>
      <c r="G25" s="177">
        <v>80</v>
      </c>
      <c r="H25" s="178">
        <v>0</v>
      </c>
      <c r="I25" s="178">
        <v>0</v>
      </c>
      <c r="J25" s="178">
        <v>0</v>
      </c>
      <c r="K25" s="178">
        <v>1</v>
      </c>
      <c r="L25" s="178">
        <v>1</v>
      </c>
      <c r="M25" s="179">
        <v>3</v>
      </c>
      <c r="N25" s="179">
        <v>0</v>
      </c>
    </row>
    <row r="26" spans="1:14" x14ac:dyDescent="0.25">
      <c r="A26" s="30" t="s">
        <v>87</v>
      </c>
      <c r="B26" s="110">
        <v>3697</v>
      </c>
      <c r="C26" s="16">
        <v>3487</v>
      </c>
      <c r="D26" s="17">
        <f t="shared" si="0"/>
        <v>210</v>
      </c>
      <c r="E26" s="26">
        <f t="shared" si="1"/>
        <v>6.0223687983940351E-2</v>
      </c>
      <c r="F26" s="52">
        <v>3077</v>
      </c>
      <c r="G26" s="177">
        <v>2904</v>
      </c>
      <c r="H26" s="178">
        <v>336</v>
      </c>
      <c r="I26" s="178">
        <v>25</v>
      </c>
      <c r="J26" s="178">
        <v>45</v>
      </c>
      <c r="K26" s="178">
        <v>4</v>
      </c>
      <c r="L26" s="178">
        <v>50</v>
      </c>
      <c r="M26" s="179">
        <v>333</v>
      </c>
      <c r="N26" s="179">
        <v>174</v>
      </c>
    </row>
    <row r="27" spans="1:14" x14ac:dyDescent="0.25">
      <c r="A27" s="31" t="s">
        <v>88</v>
      </c>
      <c r="B27" s="107">
        <f>B24-(B25+B26)</f>
        <v>1151</v>
      </c>
      <c r="C27" s="18">
        <f>C24-(C25+C26)</f>
        <v>1199</v>
      </c>
      <c r="D27" s="19">
        <f t="shared" si="0"/>
        <v>-48</v>
      </c>
      <c r="E27" s="27">
        <f t="shared" si="1"/>
        <v>-4.0033361134278564E-2</v>
      </c>
      <c r="F27" s="55">
        <f>F24-(F25+F26)</f>
        <v>944</v>
      </c>
      <c r="G27" s="180">
        <f>G24-(G25+G26)</f>
        <v>1027</v>
      </c>
      <c r="H27" s="181">
        <f t="shared" ref="H27:N27" si="6">H24-(H25+H26)</f>
        <v>35</v>
      </c>
      <c r="I27" s="181">
        <f t="shared" si="6"/>
        <v>4</v>
      </c>
      <c r="J27" s="181">
        <f t="shared" si="6"/>
        <v>9</v>
      </c>
      <c r="K27" s="181">
        <f t="shared" si="6"/>
        <v>0</v>
      </c>
      <c r="L27" s="181">
        <f t="shared" si="6"/>
        <v>4</v>
      </c>
      <c r="M27" s="182">
        <f t="shared" si="6"/>
        <v>72</v>
      </c>
      <c r="N27" s="182">
        <f t="shared" si="6"/>
        <v>17</v>
      </c>
    </row>
    <row r="28" spans="1:14" x14ac:dyDescent="0.25">
      <c r="A28" s="7" t="s">
        <v>89</v>
      </c>
      <c r="B28" s="109">
        <v>2639</v>
      </c>
      <c r="C28" s="14">
        <v>2568</v>
      </c>
      <c r="D28" s="15">
        <f t="shared" si="0"/>
        <v>71</v>
      </c>
      <c r="E28" s="25">
        <f t="shared" si="1"/>
        <v>2.764797507788162E-2</v>
      </c>
      <c r="F28" s="49">
        <v>2066</v>
      </c>
      <c r="G28" s="212">
        <v>2470</v>
      </c>
      <c r="H28" s="213">
        <v>23</v>
      </c>
      <c r="I28" s="213">
        <v>9</v>
      </c>
      <c r="J28" s="213">
        <v>18</v>
      </c>
      <c r="K28" s="213">
        <v>1</v>
      </c>
      <c r="L28" s="213">
        <v>12</v>
      </c>
      <c r="M28" s="208">
        <v>106</v>
      </c>
      <c r="N28" s="176">
        <v>33</v>
      </c>
    </row>
    <row r="29" spans="1:14" x14ac:dyDescent="0.25">
      <c r="A29" s="30" t="s">
        <v>90</v>
      </c>
      <c r="B29" s="110">
        <v>1507</v>
      </c>
      <c r="C29" s="16">
        <v>1457</v>
      </c>
      <c r="D29" s="17">
        <f t="shared" si="0"/>
        <v>50</v>
      </c>
      <c r="E29" s="26">
        <f t="shared" si="1"/>
        <v>3.4317089910775568E-2</v>
      </c>
      <c r="F29" s="52">
        <v>1174</v>
      </c>
      <c r="G29" s="177">
        <v>1401</v>
      </c>
      <c r="H29" s="178">
        <v>19</v>
      </c>
      <c r="I29" s="178">
        <v>5</v>
      </c>
      <c r="J29" s="178">
        <v>10</v>
      </c>
      <c r="K29" s="178">
        <v>0</v>
      </c>
      <c r="L29" s="178">
        <v>6</v>
      </c>
      <c r="M29" s="179">
        <v>66</v>
      </c>
      <c r="N29" s="179">
        <v>19</v>
      </c>
    </row>
    <row r="30" spans="1:14" x14ac:dyDescent="0.25">
      <c r="A30" s="31" t="s">
        <v>91</v>
      </c>
      <c r="B30" s="107">
        <f>B28-B29</f>
        <v>1132</v>
      </c>
      <c r="C30" s="18">
        <f>C28-C29</f>
        <v>1111</v>
      </c>
      <c r="D30" s="19">
        <f t="shared" si="0"/>
        <v>21</v>
      </c>
      <c r="E30" s="27">
        <f t="shared" si="1"/>
        <v>1.8901890189018902E-2</v>
      </c>
      <c r="F30" s="55">
        <f>F28-F29</f>
        <v>892</v>
      </c>
      <c r="G30" s="180">
        <f>G28-G29</f>
        <v>1069</v>
      </c>
      <c r="H30" s="181">
        <f t="shared" ref="H30:N30" si="7">H28-H29</f>
        <v>4</v>
      </c>
      <c r="I30" s="181">
        <f t="shared" si="7"/>
        <v>4</v>
      </c>
      <c r="J30" s="181">
        <f t="shared" si="7"/>
        <v>8</v>
      </c>
      <c r="K30" s="181">
        <f t="shared" si="7"/>
        <v>1</v>
      </c>
      <c r="L30" s="181">
        <f t="shared" si="7"/>
        <v>6</v>
      </c>
      <c r="M30" s="182">
        <f t="shared" si="7"/>
        <v>40</v>
      </c>
      <c r="N30" s="182">
        <f t="shared" si="7"/>
        <v>14</v>
      </c>
    </row>
    <row r="31" spans="1:14" x14ac:dyDescent="0.25">
      <c r="A31" s="7" t="s">
        <v>92</v>
      </c>
      <c r="B31" s="109">
        <v>818</v>
      </c>
      <c r="C31" s="14">
        <v>750</v>
      </c>
      <c r="D31" s="15">
        <f t="shared" si="0"/>
        <v>68</v>
      </c>
      <c r="E31" s="25">
        <f t="shared" si="1"/>
        <v>9.0666666666666673E-2</v>
      </c>
      <c r="F31" s="49">
        <v>640</v>
      </c>
      <c r="G31" s="212">
        <v>772</v>
      </c>
      <c r="H31" s="213">
        <v>6</v>
      </c>
      <c r="I31" s="213">
        <v>0</v>
      </c>
      <c r="J31" s="213">
        <v>5</v>
      </c>
      <c r="K31" s="213">
        <v>0</v>
      </c>
      <c r="L31" s="213">
        <v>7</v>
      </c>
      <c r="M31" s="208">
        <v>28</v>
      </c>
      <c r="N31" s="176">
        <v>7</v>
      </c>
    </row>
    <row r="32" spans="1:14" x14ac:dyDescent="0.25">
      <c r="A32" s="7" t="s">
        <v>94</v>
      </c>
      <c r="B32" s="109">
        <v>3732</v>
      </c>
      <c r="C32" s="14">
        <v>3738</v>
      </c>
      <c r="D32" s="15">
        <f t="shared" si="0"/>
        <v>-6</v>
      </c>
      <c r="E32" s="25">
        <f t="shared" si="1"/>
        <v>-1.6051364365971107E-3</v>
      </c>
      <c r="F32" s="49">
        <v>2858</v>
      </c>
      <c r="G32" s="242">
        <v>3458</v>
      </c>
      <c r="H32" s="240">
        <v>52</v>
      </c>
      <c r="I32" s="240">
        <v>4</v>
      </c>
      <c r="J32" s="240">
        <v>21</v>
      </c>
      <c r="K32" s="240">
        <v>2</v>
      </c>
      <c r="L32" s="240">
        <v>23</v>
      </c>
      <c r="M32" s="176">
        <v>172</v>
      </c>
      <c r="N32" s="176">
        <v>45</v>
      </c>
    </row>
    <row r="33" spans="1:14" x14ac:dyDescent="0.25">
      <c r="A33" s="30" t="s">
        <v>93</v>
      </c>
      <c r="B33" s="110">
        <v>2052</v>
      </c>
      <c r="C33" s="16">
        <v>1993</v>
      </c>
      <c r="D33" s="17">
        <f t="shared" si="0"/>
        <v>59</v>
      </c>
      <c r="E33" s="26">
        <f t="shared" si="1"/>
        <v>2.960361264425489E-2</v>
      </c>
      <c r="F33" s="52">
        <v>1524</v>
      </c>
      <c r="G33" s="177">
        <v>1886</v>
      </c>
      <c r="H33" s="178">
        <v>43</v>
      </c>
      <c r="I33" s="178">
        <v>2</v>
      </c>
      <c r="J33" s="178">
        <v>12</v>
      </c>
      <c r="K33" s="178">
        <v>1</v>
      </c>
      <c r="L33" s="178">
        <v>8</v>
      </c>
      <c r="M33" s="179">
        <v>100</v>
      </c>
      <c r="N33" s="179">
        <v>32</v>
      </c>
    </row>
    <row r="34" spans="1:14" x14ac:dyDescent="0.25">
      <c r="A34" s="30" t="s">
        <v>90</v>
      </c>
      <c r="B34" s="110">
        <v>723</v>
      </c>
      <c r="C34" s="16">
        <v>714</v>
      </c>
      <c r="D34" s="17">
        <f t="shared" si="0"/>
        <v>9</v>
      </c>
      <c r="E34" s="26">
        <f t="shared" si="1"/>
        <v>1.2605042016806723E-2</v>
      </c>
      <c r="F34" s="52">
        <v>568</v>
      </c>
      <c r="G34" s="177">
        <v>668</v>
      </c>
      <c r="H34" s="178">
        <v>3</v>
      </c>
      <c r="I34" s="178">
        <v>0</v>
      </c>
      <c r="J34" s="178">
        <v>6</v>
      </c>
      <c r="K34" s="178">
        <v>0</v>
      </c>
      <c r="L34" s="178">
        <v>8</v>
      </c>
      <c r="M34" s="179">
        <v>38</v>
      </c>
      <c r="N34" s="179">
        <v>4</v>
      </c>
    </row>
    <row r="35" spans="1:14" x14ac:dyDescent="0.25">
      <c r="A35" s="31" t="s">
        <v>95</v>
      </c>
      <c r="B35" s="107">
        <f>B32-(B33+B34)</f>
        <v>957</v>
      </c>
      <c r="C35" s="18">
        <f>C32-(C33+C34)</f>
        <v>1031</v>
      </c>
      <c r="D35" s="19">
        <f t="shared" si="0"/>
        <v>-74</v>
      </c>
      <c r="E35" s="27">
        <f t="shared" si="1"/>
        <v>-7.1774975751697376E-2</v>
      </c>
      <c r="F35" s="55">
        <f>F32-(F33+F34)</f>
        <v>766</v>
      </c>
      <c r="G35" s="180">
        <f>G32-(G33+G34)</f>
        <v>904</v>
      </c>
      <c r="H35" s="181">
        <f t="shared" ref="H35:N35" si="8">H32-(H33+H34)</f>
        <v>6</v>
      </c>
      <c r="I35" s="181">
        <f t="shared" si="8"/>
        <v>2</v>
      </c>
      <c r="J35" s="181">
        <f t="shared" si="8"/>
        <v>3</v>
      </c>
      <c r="K35" s="181">
        <f t="shared" si="8"/>
        <v>1</v>
      </c>
      <c r="L35" s="181">
        <f t="shared" si="8"/>
        <v>7</v>
      </c>
      <c r="M35" s="182">
        <f t="shared" si="8"/>
        <v>34</v>
      </c>
      <c r="N35" s="182">
        <f t="shared" si="8"/>
        <v>9</v>
      </c>
    </row>
    <row r="36" spans="1:14" x14ac:dyDescent="0.25">
      <c r="A36" s="38" t="s">
        <v>102</v>
      </c>
      <c r="B36" s="101">
        <v>2478</v>
      </c>
      <c r="C36" s="14">
        <v>2581</v>
      </c>
      <c r="D36" s="15">
        <f t="shared" si="0"/>
        <v>-103</v>
      </c>
      <c r="E36" s="25">
        <f t="shared" si="1"/>
        <v>-3.9907012785741963E-2</v>
      </c>
      <c r="F36" s="49">
        <v>2064</v>
      </c>
      <c r="G36" s="212">
        <v>2311</v>
      </c>
      <c r="H36" s="213">
        <v>15</v>
      </c>
      <c r="I36" s="213">
        <v>9</v>
      </c>
      <c r="J36" s="213">
        <v>9</v>
      </c>
      <c r="K36" s="213">
        <v>2</v>
      </c>
      <c r="L36" s="213">
        <v>13</v>
      </c>
      <c r="M36" s="208">
        <v>119</v>
      </c>
      <c r="N36" s="176">
        <v>28</v>
      </c>
    </row>
    <row r="37" spans="1:14" x14ac:dyDescent="0.25">
      <c r="A37" s="30" t="s">
        <v>103</v>
      </c>
      <c r="B37" s="110">
        <v>415</v>
      </c>
      <c r="C37" s="16">
        <v>479</v>
      </c>
      <c r="D37" s="17">
        <f t="shared" si="0"/>
        <v>-64</v>
      </c>
      <c r="E37" s="26">
        <f t="shared" si="1"/>
        <v>-0.1336116910229645</v>
      </c>
      <c r="F37" s="52">
        <v>339</v>
      </c>
      <c r="G37" s="177">
        <v>393</v>
      </c>
      <c r="H37" s="178">
        <v>2</v>
      </c>
      <c r="I37" s="178">
        <v>0</v>
      </c>
      <c r="J37" s="178">
        <v>1</v>
      </c>
      <c r="K37" s="178">
        <v>1</v>
      </c>
      <c r="L37" s="178">
        <v>3</v>
      </c>
      <c r="M37" s="179">
        <v>15</v>
      </c>
      <c r="N37" s="179">
        <v>3</v>
      </c>
    </row>
    <row r="38" spans="1:14" x14ac:dyDescent="0.25">
      <c r="A38" s="31" t="s">
        <v>104</v>
      </c>
      <c r="B38" s="107">
        <f>B36-B37</f>
        <v>2063</v>
      </c>
      <c r="C38" s="18">
        <f>C36-C37</f>
        <v>2102</v>
      </c>
      <c r="D38" s="19">
        <f t="shared" si="0"/>
        <v>-39</v>
      </c>
      <c r="E38" s="27">
        <f t="shared" si="1"/>
        <v>-1.8553758325404377E-2</v>
      </c>
      <c r="F38" s="55">
        <f>F36-F37</f>
        <v>1725</v>
      </c>
      <c r="G38" s="180">
        <f>G36-G37</f>
        <v>1918</v>
      </c>
      <c r="H38" s="181">
        <f t="shared" ref="H38:N38" si="9">H36-H37</f>
        <v>13</v>
      </c>
      <c r="I38" s="181">
        <f t="shared" si="9"/>
        <v>9</v>
      </c>
      <c r="J38" s="181">
        <f t="shared" si="9"/>
        <v>8</v>
      </c>
      <c r="K38" s="181">
        <f t="shared" si="9"/>
        <v>1</v>
      </c>
      <c r="L38" s="181">
        <f t="shared" si="9"/>
        <v>10</v>
      </c>
      <c r="M38" s="182">
        <f t="shared" si="9"/>
        <v>104</v>
      </c>
      <c r="N38" s="182">
        <f t="shared" si="9"/>
        <v>25</v>
      </c>
    </row>
    <row r="39" spans="1:14" x14ac:dyDescent="0.25">
      <c r="A39" s="8" t="s">
        <v>96</v>
      </c>
      <c r="B39" s="112">
        <v>9534</v>
      </c>
      <c r="C39" s="20">
        <v>8041</v>
      </c>
      <c r="D39" s="21">
        <f t="shared" si="0"/>
        <v>1493</v>
      </c>
      <c r="E39" s="28">
        <f t="shared" si="1"/>
        <v>0.18567342370351947</v>
      </c>
      <c r="F39" s="61">
        <v>7113</v>
      </c>
      <c r="G39" s="215">
        <v>8168</v>
      </c>
      <c r="H39" s="216">
        <v>288</v>
      </c>
      <c r="I39" s="216">
        <v>13</v>
      </c>
      <c r="J39" s="216">
        <v>321</v>
      </c>
      <c r="K39" s="216">
        <v>1</v>
      </c>
      <c r="L39" s="216">
        <v>106</v>
      </c>
      <c r="M39" s="175">
        <v>637</v>
      </c>
      <c r="N39" s="175">
        <v>303</v>
      </c>
    </row>
    <row r="40" spans="1:14" x14ac:dyDescent="0.25">
      <c r="A40" s="9" t="s">
        <v>194</v>
      </c>
      <c r="B40" s="69">
        <v>2</v>
      </c>
      <c r="C40" s="199">
        <v>0</v>
      </c>
      <c r="D40" s="200">
        <f t="shared" si="0"/>
        <v>2</v>
      </c>
      <c r="E40" s="201" t="s">
        <v>196</v>
      </c>
      <c r="F40" s="69">
        <v>2</v>
      </c>
      <c r="G40" s="242">
        <v>1</v>
      </c>
      <c r="H40" s="240">
        <v>1</v>
      </c>
      <c r="I40" s="243">
        <v>0</v>
      </c>
      <c r="J40" s="240">
        <v>0</v>
      </c>
      <c r="K40" s="240">
        <v>0</v>
      </c>
      <c r="L40" s="243">
        <v>0</v>
      </c>
      <c r="M40" s="206">
        <v>0</v>
      </c>
      <c r="N40" s="206">
        <v>0</v>
      </c>
    </row>
    <row r="41" spans="1:14" x14ac:dyDescent="0.25">
      <c r="A41" s="9" t="s">
        <v>195</v>
      </c>
      <c r="B41" s="198">
        <f>B39-B40</f>
        <v>9532</v>
      </c>
      <c r="C41" s="56">
        <f>C39-C40</f>
        <v>8041</v>
      </c>
      <c r="D41" s="57">
        <f>D39-D40</f>
        <v>1491</v>
      </c>
      <c r="E41" s="196">
        <f t="shared" si="1"/>
        <v>0.18542469842059445</v>
      </c>
      <c r="F41" s="197">
        <f>F39-F40</f>
        <v>7111</v>
      </c>
      <c r="G41" s="232">
        <f t="shared" ref="G41:N41" si="10">G39-G40</f>
        <v>8167</v>
      </c>
      <c r="H41" s="233">
        <f t="shared" si="10"/>
        <v>287</v>
      </c>
      <c r="I41" s="181">
        <f t="shared" si="10"/>
        <v>13</v>
      </c>
      <c r="J41" s="233">
        <f t="shared" si="10"/>
        <v>321</v>
      </c>
      <c r="K41" s="233">
        <f t="shared" si="10"/>
        <v>1</v>
      </c>
      <c r="L41" s="181">
        <f t="shared" si="10"/>
        <v>106</v>
      </c>
      <c r="M41" s="234">
        <f t="shared" si="10"/>
        <v>637</v>
      </c>
      <c r="N41" s="192">
        <f t="shared" si="10"/>
        <v>303</v>
      </c>
    </row>
    <row r="42" spans="1:14" x14ac:dyDescent="0.25">
      <c r="A42" s="8" t="s">
        <v>97</v>
      </c>
      <c r="B42" s="112">
        <v>25441</v>
      </c>
      <c r="C42" s="20">
        <v>25719</v>
      </c>
      <c r="D42" s="21">
        <f t="shared" si="0"/>
        <v>-278</v>
      </c>
      <c r="E42" s="28">
        <f t="shared" si="1"/>
        <v>-1.0809129437380924E-2</v>
      </c>
      <c r="F42" s="61">
        <v>19536</v>
      </c>
      <c r="G42" s="215">
        <v>20140</v>
      </c>
      <c r="H42" s="216">
        <v>2823</v>
      </c>
      <c r="I42" s="216">
        <v>92</v>
      </c>
      <c r="J42" s="216">
        <v>181</v>
      </c>
      <c r="K42" s="216">
        <v>20</v>
      </c>
      <c r="L42" s="216">
        <v>242</v>
      </c>
      <c r="M42" s="175">
        <v>1943</v>
      </c>
      <c r="N42" s="175">
        <v>597</v>
      </c>
    </row>
    <row r="43" spans="1:14" x14ac:dyDescent="0.25">
      <c r="A43" s="7" t="s">
        <v>98</v>
      </c>
      <c r="B43" s="109">
        <v>6742</v>
      </c>
      <c r="C43" s="14">
        <v>6537</v>
      </c>
      <c r="D43" s="15">
        <f t="shared" si="0"/>
        <v>205</v>
      </c>
      <c r="E43" s="25">
        <f t="shared" si="1"/>
        <v>3.1359951047881293E-2</v>
      </c>
      <c r="F43" s="49">
        <v>5865</v>
      </c>
      <c r="G43" s="212">
        <v>4218</v>
      </c>
      <c r="H43" s="213">
        <v>2122</v>
      </c>
      <c r="I43" s="213">
        <v>26</v>
      </c>
      <c r="J43" s="213">
        <v>21</v>
      </c>
      <c r="K43" s="213">
        <v>0</v>
      </c>
      <c r="L43" s="213">
        <v>99</v>
      </c>
      <c r="M43" s="208">
        <v>256</v>
      </c>
      <c r="N43" s="176">
        <v>93</v>
      </c>
    </row>
    <row r="44" spans="1:14" x14ac:dyDescent="0.25">
      <c r="A44" s="30" t="s">
        <v>99</v>
      </c>
      <c r="B44" s="110">
        <v>2410</v>
      </c>
      <c r="C44" s="16">
        <v>2271</v>
      </c>
      <c r="D44" s="17">
        <f t="shared" si="0"/>
        <v>139</v>
      </c>
      <c r="E44" s="26">
        <f t="shared" si="1"/>
        <v>6.1206516952884191E-2</v>
      </c>
      <c r="F44" s="52">
        <v>2296</v>
      </c>
      <c r="G44" s="177">
        <v>257</v>
      </c>
      <c r="H44" s="178">
        <v>2016</v>
      </c>
      <c r="I44" s="178">
        <v>11</v>
      </c>
      <c r="J44" s="178">
        <v>6</v>
      </c>
      <c r="K44" s="178">
        <v>0</v>
      </c>
      <c r="L44" s="178">
        <v>76</v>
      </c>
      <c r="M44" s="179">
        <v>44</v>
      </c>
      <c r="N44" s="179">
        <v>17</v>
      </c>
    </row>
    <row r="45" spans="1:14" ht="15.75" thickBot="1" x14ac:dyDescent="0.3">
      <c r="A45" s="32" t="s">
        <v>100</v>
      </c>
      <c r="B45" s="113">
        <f>B43-B44</f>
        <v>4332</v>
      </c>
      <c r="C45" s="33">
        <f>C43-C44</f>
        <v>4266</v>
      </c>
      <c r="D45" s="34">
        <f t="shared" si="0"/>
        <v>66</v>
      </c>
      <c r="E45" s="40">
        <f t="shared" si="1"/>
        <v>1.5471167369901548E-2</v>
      </c>
      <c r="F45" s="64">
        <f>F43-F44</f>
        <v>3569</v>
      </c>
      <c r="G45" s="235">
        <f>G43-G44</f>
        <v>3961</v>
      </c>
      <c r="H45" s="236">
        <f t="shared" ref="H45:N45" si="11">H43-H44</f>
        <v>106</v>
      </c>
      <c r="I45" s="236">
        <f t="shared" si="11"/>
        <v>15</v>
      </c>
      <c r="J45" s="236">
        <f t="shared" si="11"/>
        <v>15</v>
      </c>
      <c r="K45" s="236">
        <f t="shared" si="11"/>
        <v>0</v>
      </c>
      <c r="L45" s="236">
        <f t="shared" si="11"/>
        <v>23</v>
      </c>
      <c r="M45" s="237">
        <f t="shared" si="11"/>
        <v>212</v>
      </c>
      <c r="N45" s="237">
        <f t="shared" si="11"/>
        <v>76</v>
      </c>
    </row>
  </sheetData>
  <mergeCells count="9">
    <mergeCell ref="G4:L4"/>
    <mergeCell ref="M4:M5"/>
    <mergeCell ref="N4:N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64" fitToHeight="0" orientation="landscape" r:id="rId1"/>
  <headerFoot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opLeftCell="A15" zoomScaleNormal="100" workbookViewId="0">
      <selection activeCell="I15" sqref="I15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3.7109375" customWidth="1"/>
    <col min="7" max="14" width="10.7109375" customWidth="1"/>
  </cols>
  <sheetData>
    <row r="1" spans="1:14" x14ac:dyDescent="0.25">
      <c r="A1" s="1" t="s">
        <v>105</v>
      </c>
      <c r="B1" s="1"/>
    </row>
    <row r="2" spans="1:14" x14ac:dyDescent="0.25">
      <c r="A2" s="2" t="s">
        <v>1</v>
      </c>
      <c r="B2" s="2"/>
      <c r="I2" s="85"/>
    </row>
    <row r="3" spans="1:14" ht="15.75" thickBot="1" x14ac:dyDescent="0.3"/>
    <row r="4" spans="1:14" ht="15" customHeight="1" x14ac:dyDescent="0.25">
      <c r="A4" s="354" t="s">
        <v>2</v>
      </c>
      <c r="B4" s="361" t="s">
        <v>192</v>
      </c>
      <c r="C4" s="356" t="s">
        <v>3</v>
      </c>
      <c r="D4" s="358" t="s">
        <v>5</v>
      </c>
      <c r="E4" s="366" t="s">
        <v>4</v>
      </c>
      <c r="F4" s="361" t="s">
        <v>6</v>
      </c>
      <c r="G4" s="363" t="s">
        <v>7</v>
      </c>
      <c r="H4" s="364"/>
      <c r="I4" s="364"/>
      <c r="J4" s="364"/>
      <c r="K4" s="364"/>
      <c r="L4" s="365"/>
      <c r="M4" s="351" t="s">
        <v>12</v>
      </c>
      <c r="N4" s="353" t="s">
        <v>13</v>
      </c>
    </row>
    <row r="5" spans="1:14" ht="75.75" thickBot="1" x14ac:dyDescent="0.3">
      <c r="A5" s="355"/>
      <c r="B5" s="362"/>
      <c r="C5" s="357"/>
      <c r="D5" s="359"/>
      <c r="E5" s="367"/>
      <c r="F5" s="362"/>
      <c r="G5" s="147" t="s">
        <v>8</v>
      </c>
      <c r="H5" s="148" t="s">
        <v>9</v>
      </c>
      <c r="I5" s="148" t="s">
        <v>186</v>
      </c>
      <c r="J5" s="148" t="s">
        <v>10</v>
      </c>
      <c r="K5" s="148" t="s">
        <v>187</v>
      </c>
      <c r="L5" s="148" t="s">
        <v>11</v>
      </c>
      <c r="M5" s="352"/>
      <c r="N5" s="352"/>
    </row>
    <row r="6" spans="1:14" x14ac:dyDescent="0.25">
      <c r="A6" s="3" t="s">
        <v>105</v>
      </c>
      <c r="B6" s="108">
        <v>108774</v>
      </c>
      <c r="C6" s="12">
        <v>102506</v>
      </c>
      <c r="D6" s="13">
        <f>B6-C6</f>
        <v>6268</v>
      </c>
      <c r="E6" s="124">
        <f>D6/C6</f>
        <v>6.1147640138138254E-2</v>
      </c>
      <c r="F6" s="68">
        <v>83447</v>
      </c>
      <c r="G6" s="100">
        <v>97622</v>
      </c>
      <c r="H6" s="162">
        <v>2593</v>
      </c>
      <c r="I6" s="162">
        <v>195</v>
      </c>
      <c r="J6" s="162">
        <v>1644</v>
      </c>
      <c r="K6" s="162">
        <v>21</v>
      </c>
      <c r="L6" s="162">
        <v>1097</v>
      </c>
      <c r="M6" s="163">
        <v>5602</v>
      </c>
      <c r="N6" s="163">
        <v>2199</v>
      </c>
    </row>
    <row r="7" spans="1:14" x14ac:dyDescent="0.25">
      <c r="A7" s="5" t="s">
        <v>106</v>
      </c>
      <c r="B7" s="112">
        <v>4758</v>
      </c>
      <c r="C7" s="20">
        <v>4843</v>
      </c>
      <c r="D7" s="21">
        <f t="shared" ref="D7:D41" si="0">B7-C7</f>
        <v>-85</v>
      </c>
      <c r="E7" s="125">
        <f t="shared" ref="E7:E41" si="1">D7/C7</f>
        <v>-1.7551104687177368E-2</v>
      </c>
      <c r="F7" s="72">
        <v>3769</v>
      </c>
      <c r="G7" s="167">
        <v>4418</v>
      </c>
      <c r="H7" s="168">
        <v>26</v>
      </c>
      <c r="I7" s="168">
        <v>6</v>
      </c>
      <c r="J7" s="168">
        <v>18</v>
      </c>
      <c r="K7" s="168">
        <v>1</v>
      </c>
      <c r="L7" s="168">
        <v>57</v>
      </c>
      <c r="M7" s="170">
        <v>232</v>
      </c>
      <c r="N7" s="170">
        <v>115</v>
      </c>
    </row>
    <row r="8" spans="1:14" x14ac:dyDescent="0.25">
      <c r="A8" s="4" t="s">
        <v>23</v>
      </c>
      <c r="B8" s="109">
        <v>1585</v>
      </c>
      <c r="C8" s="14">
        <v>1595</v>
      </c>
      <c r="D8" s="15">
        <f t="shared" si="0"/>
        <v>-10</v>
      </c>
      <c r="E8" s="126">
        <f t="shared" si="1"/>
        <v>-6.269592476489028E-3</v>
      </c>
      <c r="F8" s="69">
        <v>1195</v>
      </c>
      <c r="G8" s="164">
        <v>1527</v>
      </c>
      <c r="H8" s="165">
        <v>3</v>
      </c>
      <c r="I8" s="165">
        <v>0</v>
      </c>
      <c r="J8" s="165">
        <v>0</v>
      </c>
      <c r="K8" s="165">
        <v>2</v>
      </c>
      <c r="L8" s="165">
        <v>0</v>
      </c>
      <c r="M8" s="244">
        <v>53</v>
      </c>
      <c r="N8" s="222">
        <v>17</v>
      </c>
    </row>
    <row r="9" spans="1:14" x14ac:dyDescent="0.25">
      <c r="A9" s="9" t="s">
        <v>107</v>
      </c>
      <c r="B9" s="110">
        <v>451</v>
      </c>
      <c r="C9" s="16">
        <v>473</v>
      </c>
      <c r="D9" s="17">
        <f t="shared" si="0"/>
        <v>-22</v>
      </c>
      <c r="E9" s="127">
        <f t="shared" si="1"/>
        <v>-4.6511627906976744E-2</v>
      </c>
      <c r="F9" s="70">
        <v>348</v>
      </c>
      <c r="G9" s="152">
        <v>445</v>
      </c>
      <c r="H9" s="153">
        <v>0</v>
      </c>
      <c r="I9" s="153">
        <v>0</v>
      </c>
      <c r="J9" s="153">
        <v>0</v>
      </c>
      <c r="K9" s="153">
        <v>0</v>
      </c>
      <c r="L9" s="153">
        <v>0</v>
      </c>
      <c r="M9" s="223">
        <v>6</v>
      </c>
      <c r="N9" s="223">
        <v>3</v>
      </c>
    </row>
    <row r="10" spans="1:14" x14ac:dyDescent="0.25">
      <c r="A10" s="10" t="s">
        <v>25</v>
      </c>
      <c r="B10" s="107">
        <f>B8-B9</f>
        <v>1134</v>
      </c>
      <c r="C10" s="18">
        <f>C8-C9</f>
        <v>1122</v>
      </c>
      <c r="D10" s="19">
        <f t="shared" si="0"/>
        <v>12</v>
      </c>
      <c r="E10" s="128">
        <f t="shared" si="1"/>
        <v>1.06951871657754E-2</v>
      </c>
      <c r="F10" s="71">
        <f>F8-F9</f>
        <v>847</v>
      </c>
      <c r="G10" s="238">
        <f>G8-G9</f>
        <v>1082</v>
      </c>
      <c r="H10" s="156">
        <f t="shared" ref="H10:N10" si="2">H8-H9</f>
        <v>3</v>
      </c>
      <c r="I10" s="156">
        <f t="shared" si="2"/>
        <v>0</v>
      </c>
      <c r="J10" s="156">
        <f t="shared" si="2"/>
        <v>0</v>
      </c>
      <c r="K10" s="156">
        <f t="shared" si="2"/>
        <v>2</v>
      </c>
      <c r="L10" s="156">
        <f t="shared" si="2"/>
        <v>0</v>
      </c>
      <c r="M10" s="224">
        <f t="shared" si="2"/>
        <v>47</v>
      </c>
      <c r="N10" s="224">
        <f t="shared" si="2"/>
        <v>14</v>
      </c>
    </row>
    <row r="11" spans="1:14" x14ac:dyDescent="0.25">
      <c r="A11" s="4" t="s">
        <v>108</v>
      </c>
      <c r="B11" s="109">
        <v>31417</v>
      </c>
      <c r="C11" s="14">
        <v>30353</v>
      </c>
      <c r="D11" s="15">
        <f t="shared" si="0"/>
        <v>1064</v>
      </c>
      <c r="E11" s="126">
        <f t="shared" si="1"/>
        <v>3.5054195631403814E-2</v>
      </c>
      <c r="F11" s="69">
        <v>24030</v>
      </c>
      <c r="G11" s="164">
        <v>27134</v>
      </c>
      <c r="H11" s="165">
        <v>1145</v>
      </c>
      <c r="I11" s="165">
        <v>48</v>
      </c>
      <c r="J11" s="165">
        <v>905</v>
      </c>
      <c r="K11" s="165">
        <v>5</v>
      </c>
      <c r="L11" s="165">
        <v>369</v>
      </c>
      <c r="M11" s="244">
        <v>1811</v>
      </c>
      <c r="N11" s="222">
        <v>774</v>
      </c>
    </row>
    <row r="12" spans="1:14" x14ac:dyDescent="0.25">
      <c r="A12" s="9" t="s">
        <v>197</v>
      </c>
      <c r="B12" s="110">
        <v>25831</v>
      </c>
      <c r="C12" s="16">
        <v>25058</v>
      </c>
      <c r="D12" s="17">
        <f t="shared" si="0"/>
        <v>773</v>
      </c>
      <c r="E12" s="127">
        <f t="shared" si="1"/>
        <v>3.0848431638598451E-2</v>
      </c>
      <c r="F12" s="70">
        <v>19720</v>
      </c>
      <c r="G12" s="152">
        <v>22031</v>
      </c>
      <c r="H12" s="153">
        <v>1071</v>
      </c>
      <c r="I12" s="153">
        <v>38</v>
      </c>
      <c r="J12" s="153">
        <v>790</v>
      </c>
      <c r="K12" s="153">
        <v>4</v>
      </c>
      <c r="L12" s="153">
        <v>315</v>
      </c>
      <c r="M12" s="223">
        <v>1582</v>
      </c>
      <c r="N12" s="223">
        <v>662</v>
      </c>
    </row>
    <row r="13" spans="1:14" x14ac:dyDescent="0.25">
      <c r="A13" s="10" t="s">
        <v>109</v>
      </c>
      <c r="B13" s="107">
        <f>B11-B12</f>
        <v>5586</v>
      </c>
      <c r="C13" s="18">
        <f>C11-C12</f>
        <v>5295</v>
      </c>
      <c r="D13" s="19">
        <f t="shared" si="0"/>
        <v>291</v>
      </c>
      <c r="E13" s="128">
        <f t="shared" si="1"/>
        <v>5.4957507082152975E-2</v>
      </c>
      <c r="F13" s="71">
        <f>F11-F12</f>
        <v>4310</v>
      </c>
      <c r="G13" s="238">
        <f>G11-G12</f>
        <v>5103</v>
      </c>
      <c r="H13" s="156">
        <f t="shared" ref="H13:N13" si="3">H11-H12</f>
        <v>74</v>
      </c>
      <c r="I13" s="156">
        <f t="shared" si="3"/>
        <v>10</v>
      </c>
      <c r="J13" s="156">
        <f t="shared" si="3"/>
        <v>115</v>
      </c>
      <c r="K13" s="156">
        <f t="shared" si="3"/>
        <v>1</v>
      </c>
      <c r="L13" s="156">
        <f t="shared" si="3"/>
        <v>54</v>
      </c>
      <c r="M13" s="224">
        <f t="shared" si="3"/>
        <v>229</v>
      </c>
      <c r="N13" s="224">
        <f t="shared" si="3"/>
        <v>112</v>
      </c>
    </row>
    <row r="14" spans="1:14" x14ac:dyDescent="0.25">
      <c r="A14" s="5" t="s">
        <v>110</v>
      </c>
      <c r="B14" s="112">
        <v>1686</v>
      </c>
      <c r="C14" s="20">
        <v>1648</v>
      </c>
      <c r="D14" s="21">
        <f t="shared" si="0"/>
        <v>38</v>
      </c>
      <c r="E14" s="125">
        <f t="shared" si="1"/>
        <v>2.3058252427184466E-2</v>
      </c>
      <c r="F14" s="72">
        <v>1322</v>
      </c>
      <c r="G14" s="167">
        <v>1598</v>
      </c>
      <c r="H14" s="168">
        <v>4</v>
      </c>
      <c r="I14" s="168">
        <v>4</v>
      </c>
      <c r="J14" s="168">
        <v>5</v>
      </c>
      <c r="K14" s="168">
        <v>0</v>
      </c>
      <c r="L14" s="168">
        <v>8</v>
      </c>
      <c r="M14" s="170">
        <v>67</v>
      </c>
      <c r="N14" s="170">
        <v>15</v>
      </c>
    </row>
    <row r="15" spans="1:14" x14ac:dyDescent="0.25">
      <c r="A15" s="42" t="s">
        <v>111</v>
      </c>
      <c r="B15" s="104">
        <v>5651</v>
      </c>
      <c r="C15" s="20">
        <v>959</v>
      </c>
      <c r="D15" s="21">
        <f t="shared" si="0"/>
        <v>4692</v>
      </c>
      <c r="E15" s="125">
        <f t="shared" si="1"/>
        <v>4.8925964546402501</v>
      </c>
      <c r="F15" s="72">
        <v>4009</v>
      </c>
      <c r="G15" s="167">
        <v>4479</v>
      </c>
      <c r="H15" s="168">
        <v>404</v>
      </c>
      <c r="I15" s="168">
        <v>12</v>
      </c>
      <c r="J15" s="168">
        <v>310</v>
      </c>
      <c r="K15" s="168">
        <v>2</v>
      </c>
      <c r="L15" s="168">
        <v>74</v>
      </c>
      <c r="M15" s="170">
        <v>370</v>
      </c>
      <c r="N15" s="170">
        <v>177</v>
      </c>
    </row>
    <row r="16" spans="1:14" x14ac:dyDescent="0.25">
      <c r="A16" s="41" t="s">
        <v>112</v>
      </c>
      <c r="B16" s="114">
        <v>1606</v>
      </c>
      <c r="C16" s="35">
        <v>1676</v>
      </c>
      <c r="D16" s="36">
        <f t="shared" si="0"/>
        <v>-70</v>
      </c>
      <c r="E16" s="129">
        <f t="shared" si="1"/>
        <v>-4.1766109785202864E-2</v>
      </c>
      <c r="F16" s="123">
        <v>1257</v>
      </c>
      <c r="G16" s="164">
        <v>1536</v>
      </c>
      <c r="H16" s="165">
        <v>3</v>
      </c>
      <c r="I16" s="165">
        <v>3</v>
      </c>
      <c r="J16" s="165">
        <v>2</v>
      </c>
      <c r="K16" s="165">
        <v>0</v>
      </c>
      <c r="L16" s="165">
        <v>11</v>
      </c>
      <c r="M16" s="244">
        <v>51</v>
      </c>
      <c r="N16" s="226">
        <v>13</v>
      </c>
    </row>
    <row r="17" spans="1:14" x14ac:dyDescent="0.25">
      <c r="A17" s="9" t="s">
        <v>113</v>
      </c>
      <c r="B17" s="110">
        <v>270</v>
      </c>
      <c r="C17" s="16">
        <v>267</v>
      </c>
      <c r="D17" s="17">
        <f t="shared" si="0"/>
        <v>3</v>
      </c>
      <c r="E17" s="127">
        <f t="shared" si="1"/>
        <v>1.1235955056179775E-2</v>
      </c>
      <c r="F17" s="70">
        <v>203</v>
      </c>
      <c r="G17" s="152">
        <v>250</v>
      </c>
      <c r="H17" s="153">
        <v>2</v>
      </c>
      <c r="I17" s="153">
        <v>0</v>
      </c>
      <c r="J17" s="153">
        <v>0</v>
      </c>
      <c r="K17" s="153">
        <v>0</v>
      </c>
      <c r="L17" s="153">
        <v>1</v>
      </c>
      <c r="M17" s="223">
        <v>17</v>
      </c>
      <c r="N17" s="223">
        <v>2</v>
      </c>
    </row>
    <row r="18" spans="1:14" x14ac:dyDescent="0.25">
      <c r="A18" s="10" t="s">
        <v>114</v>
      </c>
      <c r="B18" s="107">
        <f>B16-B17</f>
        <v>1336</v>
      </c>
      <c r="C18" s="18">
        <f>C16-C17</f>
        <v>1409</v>
      </c>
      <c r="D18" s="19">
        <f t="shared" si="0"/>
        <v>-73</v>
      </c>
      <c r="E18" s="128">
        <f t="shared" si="1"/>
        <v>-5.1809794180269694E-2</v>
      </c>
      <c r="F18" s="71">
        <f>F16-F17</f>
        <v>1054</v>
      </c>
      <c r="G18" s="238">
        <f>G16-G17</f>
        <v>1286</v>
      </c>
      <c r="H18" s="156">
        <f t="shared" ref="H18:N18" si="4">H16-H17</f>
        <v>1</v>
      </c>
      <c r="I18" s="156">
        <f t="shared" si="4"/>
        <v>3</v>
      </c>
      <c r="J18" s="156">
        <f t="shared" si="4"/>
        <v>2</v>
      </c>
      <c r="K18" s="156">
        <f t="shared" si="4"/>
        <v>0</v>
      </c>
      <c r="L18" s="156">
        <f t="shared" si="4"/>
        <v>10</v>
      </c>
      <c r="M18" s="224">
        <f t="shared" si="4"/>
        <v>34</v>
      </c>
      <c r="N18" s="224">
        <f t="shared" si="4"/>
        <v>11</v>
      </c>
    </row>
    <row r="19" spans="1:14" x14ac:dyDescent="0.25">
      <c r="A19" s="4" t="s">
        <v>44</v>
      </c>
      <c r="B19" s="109">
        <v>16114</v>
      </c>
      <c r="C19" s="14">
        <v>15553</v>
      </c>
      <c r="D19" s="15">
        <f t="shared" si="0"/>
        <v>561</v>
      </c>
      <c r="E19" s="126">
        <f t="shared" si="1"/>
        <v>3.6070211534752136E-2</v>
      </c>
      <c r="F19" s="69">
        <v>12463</v>
      </c>
      <c r="G19" s="164">
        <v>14828</v>
      </c>
      <c r="H19" s="165">
        <v>138</v>
      </c>
      <c r="I19" s="165">
        <v>42</v>
      </c>
      <c r="J19" s="165">
        <v>188</v>
      </c>
      <c r="K19" s="165">
        <v>1</v>
      </c>
      <c r="L19" s="165">
        <v>164</v>
      </c>
      <c r="M19" s="244">
        <v>753</v>
      </c>
      <c r="N19" s="222">
        <v>338</v>
      </c>
    </row>
    <row r="20" spans="1:14" x14ac:dyDescent="0.25">
      <c r="A20" s="9" t="s">
        <v>115</v>
      </c>
      <c r="B20" s="110">
        <v>10274</v>
      </c>
      <c r="C20" s="16">
        <v>9689</v>
      </c>
      <c r="D20" s="17">
        <f t="shared" si="0"/>
        <v>585</v>
      </c>
      <c r="E20" s="127">
        <f t="shared" si="1"/>
        <v>6.0377747961605943E-2</v>
      </c>
      <c r="F20" s="70">
        <v>7856</v>
      </c>
      <c r="G20" s="152">
        <v>9434</v>
      </c>
      <c r="H20" s="153">
        <v>109</v>
      </c>
      <c r="I20" s="153">
        <v>30</v>
      </c>
      <c r="J20" s="153">
        <v>135</v>
      </c>
      <c r="K20" s="153">
        <v>1</v>
      </c>
      <c r="L20" s="153">
        <v>87</v>
      </c>
      <c r="M20" s="223">
        <v>478</v>
      </c>
      <c r="N20" s="223">
        <v>236</v>
      </c>
    </row>
    <row r="21" spans="1:14" x14ac:dyDescent="0.25">
      <c r="A21" s="10" t="s">
        <v>46</v>
      </c>
      <c r="B21" s="107">
        <f>B19-B20</f>
        <v>5840</v>
      </c>
      <c r="C21" s="18">
        <f>C19-C20</f>
        <v>5864</v>
      </c>
      <c r="D21" s="19">
        <f t="shared" si="0"/>
        <v>-24</v>
      </c>
      <c r="E21" s="128">
        <f t="shared" si="1"/>
        <v>-4.0927694406548429E-3</v>
      </c>
      <c r="F21" s="71">
        <f>F19-F20</f>
        <v>4607</v>
      </c>
      <c r="G21" s="238">
        <f>G19-G20</f>
        <v>5394</v>
      </c>
      <c r="H21" s="156">
        <f t="shared" ref="H21:N21" si="5">H19-H20</f>
        <v>29</v>
      </c>
      <c r="I21" s="156">
        <f t="shared" si="5"/>
        <v>12</v>
      </c>
      <c r="J21" s="156">
        <f t="shared" si="5"/>
        <v>53</v>
      </c>
      <c r="K21" s="156">
        <f t="shared" si="5"/>
        <v>0</v>
      </c>
      <c r="L21" s="156">
        <f t="shared" si="5"/>
        <v>77</v>
      </c>
      <c r="M21" s="224">
        <f t="shared" si="5"/>
        <v>275</v>
      </c>
      <c r="N21" s="224">
        <f t="shared" si="5"/>
        <v>102</v>
      </c>
    </row>
    <row r="22" spans="1:14" x14ac:dyDescent="0.25">
      <c r="A22" s="4" t="s">
        <v>116</v>
      </c>
      <c r="B22" s="109">
        <v>6395</v>
      </c>
      <c r="C22" s="14">
        <v>6449</v>
      </c>
      <c r="D22" s="15">
        <f t="shared" si="0"/>
        <v>-54</v>
      </c>
      <c r="E22" s="126">
        <f t="shared" si="1"/>
        <v>-8.3733912234454956E-3</v>
      </c>
      <c r="F22" s="69">
        <v>4844</v>
      </c>
      <c r="G22" s="164">
        <v>6078</v>
      </c>
      <c r="H22" s="165">
        <v>32</v>
      </c>
      <c r="I22" s="165">
        <v>13</v>
      </c>
      <c r="J22" s="165">
        <v>13</v>
      </c>
      <c r="K22" s="165">
        <v>0</v>
      </c>
      <c r="L22" s="165">
        <v>51</v>
      </c>
      <c r="M22" s="244">
        <v>208</v>
      </c>
      <c r="N22" s="222">
        <v>56</v>
      </c>
    </row>
    <row r="23" spans="1:14" x14ac:dyDescent="0.25">
      <c r="A23" s="9" t="s">
        <v>15</v>
      </c>
      <c r="B23" s="110">
        <v>1046</v>
      </c>
      <c r="C23" s="16">
        <v>1077</v>
      </c>
      <c r="D23" s="17">
        <f t="shared" si="0"/>
        <v>-31</v>
      </c>
      <c r="E23" s="127">
        <f t="shared" si="1"/>
        <v>-2.8783658310120707E-2</v>
      </c>
      <c r="F23" s="70">
        <v>797</v>
      </c>
      <c r="G23" s="152">
        <v>1002</v>
      </c>
      <c r="H23" s="153">
        <v>3</v>
      </c>
      <c r="I23" s="153">
        <v>0</v>
      </c>
      <c r="J23" s="153">
        <v>0</v>
      </c>
      <c r="K23" s="153">
        <v>0</v>
      </c>
      <c r="L23" s="153">
        <v>9</v>
      </c>
      <c r="M23" s="223">
        <v>32</v>
      </c>
      <c r="N23" s="223">
        <v>9</v>
      </c>
    </row>
    <row r="24" spans="1:14" x14ac:dyDescent="0.25">
      <c r="A24" s="9" t="s">
        <v>117</v>
      </c>
      <c r="B24" s="110">
        <v>2548</v>
      </c>
      <c r="C24" s="16">
        <v>2584</v>
      </c>
      <c r="D24" s="17">
        <f t="shared" si="0"/>
        <v>-36</v>
      </c>
      <c r="E24" s="127">
        <f t="shared" si="1"/>
        <v>-1.393188854489164E-2</v>
      </c>
      <c r="F24" s="70">
        <v>1943</v>
      </c>
      <c r="G24" s="152">
        <v>2392</v>
      </c>
      <c r="H24" s="153">
        <v>17</v>
      </c>
      <c r="I24" s="153">
        <v>2</v>
      </c>
      <c r="J24" s="153">
        <v>4</v>
      </c>
      <c r="K24" s="153">
        <v>0</v>
      </c>
      <c r="L24" s="153">
        <v>30</v>
      </c>
      <c r="M24" s="223">
        <v>103</v>
      </c>
      <c r="N24" s="223">
        <v>35</v>
      </c>
    </row>
    <row r="25" spans="1:14" x14ac:dyDescent="0.25">
      <c r="A25" s="10" t="s">
        <v>118</v>
      </c>
      <c r="B25" s="107">
        <f>B22-(B23+B24)</f>
        <v>2801</v>
      </c>
      <c r="C25" s="18">
        <f>C22-(C23+C24)</f>
        <v>2788</v>
      </c>
      <c r="D25" s="19">
        <f t="shared" si="0"/>
        <v>13</v>
      </c>
      <c r="E25" s="128">
        <f t="shared" si="1"/>
        <v>4.6628407460545191E-3</v>
      </c>
      <c r="F25" s="71">
        <f>F22-(F23+F24)</f>
        <v>2104</v>
      </c>
      <c r="G25" s="238">
        <f>G22-(G23+G24)</f>
        <v>2684</v>
      </c>
      <c r="H25" s="156">
        <f t="shared" ref="H25:N25" si="6">H22-(H23+H24)</f>
        <v>12</v>
      </c>
      <c r="I25" s="156">
        <f t="shared" si="6"/>
        <v>11</v>
      </c>
      <c r="J25" s="156">
        <f t="shared" si="6"/>
        <v>9</v>
      </c>
      <c r="K25" s="156">
        <f t="shared" si="6"/>
        <v>0</v>
      </c>
      <c r="L25" s="156">
        <f t="shared" si="6"/>
        <v>12</v>
      </c>
      <c r="M25" s="224">
        <f t="shared" si="6"/>
        <v>73</v>
      </c>
      <c r="N25" s="224">
        <f t="shared" si="6"/>
        <v>12</v>
      </c>
    </row>
    <row r="26" spans="1:14" x14ac:dyDescent="0.25">
      <c r="A26" s="4" t="s">
        <v>119</v>
      </c>
      <c r="B26" s="109">
        <v>3516</v>
      </c>
      <c r="C26" s="14">
        <v>3399</v>
      </c>
      <c r="D26" s="15">
        <f t="shared" si="0"/>
        <v>117</v>
      </c>
      <c r="E26" s="126">
        <f t="shared" si="1"/>
        <v>3.442188879082083E-2</v>
      </c>
      <c r="F26" s="69">
        <v>2649</v>
      </c>
      <c r="G26" s="164">
        <v>3328</v>
      </c>
      <c r="H26" s="165">
        <v>24</v>
      </c>
      <c r="I26" s="165">
        <v>5</v>
      </c>
      <c r="J26" s="165">
        <v>8</v>
      </c>
      <c r="K26" s="165">
        <v>2</v>
      </c>
      <c r="L26" s="165">
        <v>41</v>
      </c>
      <c r="M26" s="244">
        <v>108</v>
      </c>
      <c r="N26" s="222">
        <v>46</v>
      </c>
    </row>
    <row r="27" spans="1:14" x14ac:dyDescent="0.25">
      <c r="A27" s="9" t="s">
        <v>120</v>
      </c>
      <c r="B27" s="110">
        <v>1241</v>
      </c>
      <c r="C27" s="16">
        <v>1200</v>
      </c>
      <c r="D27" s="17">
        <f t="shared" si="0"/>
        <v>41</v>
      </c>
      <c r="E27" s="127">
        <f t="shared" si="1"/>
        <v>3.4166666666666665E-2</v>
      </c>
      <c r="F27" s="70">
        <v>930</v>
      </c>
      <c r="G27" s="152">
        <v>1153</v>
      </c>
      <c r="H27" s="153">
        <v>6</v>
      </c>
      <c r="I27" s="153">
        <v>0</v>
      </c>
      <c r="J27" s="153">
        <v>8</v>
      </c>
      <c r="K27" s="153">
        <v>2</v>
      </c>
      <c r="L27" s="153">
        <v>14</v>
      </c>
      <c r="M27" s="223">
        <v>58</v>
      </c>
      <c r="N27" s="223">
        <v>16</v>
      </c>
    </row>
    <row r="28" spans="1:14" x14ac:dyDescent="0.25">
      <c r="A28" s="10" t="s">
        <v>121</v>
      </c>
      <c r="B28" s="107">
        <f>B26-B27</f>
        <v>2275</v>
      </c>
      <c r="C28" s="18">
        <f>C26-C27</f>
        <v>2199</v>
      </c>
      <c r="D28" s="19">
        <f t="shared" si="0"/>
        <v>76</v>
      </c>
      <c r="E28" s="128">
        <f t="shared" si="1"/>
        <v>3.456116416552979E-2</v>
      </c>
      <c r="F28" s="71">
        <f>F26-F27</f>
        <v>1719</v>
      </c>
      <c r="G28" s="238">
        <f>G26-G27</f>
        <v>2175</v>
      </c>
      <c r="H28" s="156">
        <f t="shared" ref="H28:N28" si="7">H26-H27</f>
        <v>18</v>
      </c>
      <c r="I28" s="156">
        <f t="shared" si="7"/>
        <v>5</v>
      </c>
      <c r="J28" s="156">
        <f t="shared" si="7"/>
        <v>0</v>
      </c>
      <c r="K28" s="156">
        <f t="shared" si="7"/>
        <v>0</v>
      </c>
      <c r="L28" s="156">
        <f t="shared" si="7"/>
        <v>27</v>
      </c>
      <c r="M28" s="224">
        <f t="shared" si="7"/>
        <v>50</v>
      </c>
      <c r="N28" s="224">
        <f t="shared" si="7"/>
        <v>30</v>
      </c>
    </row>
    <row r="29" spans="1:14" x14ac:dyDescent="0.25">
      <c r="A29" s="5" t="s">
        <v>122</v>
      </c>
      <c r="B29" s="112">
        <v>20354</v>
      </c>
      <c r="C29" s="20">
        <v>20522</v>
      </c>
      <c r="D29" s="21">
        <f t="shared" si="0"/>
        <v>-168</v>
      </c>
      <c r="E29" s="125">
        <f t="shared" si="1"/>
        <v>-8.1863366143650716E-3</v>
      </c>
      <c r="F29" s="72">
        <v>15540</v>
      </c>
      <c r="G29" s="167">
        <v>17899</v>
      </c>
      <c r="H29" s="168">
        <v>722</v>
      </c>
      <c r="I29" s="168">
        <v>33</v>
      </c>
      <c r="J29" s="168">
        <v>132</v>
      </c>
      <c r="K29" s="168">
        <v>4</v>
      </c>
      <c r="L29" s="168">
        <v>204</v>
      </c>
      <c r="M29" s="170">
        <v>1360</v>
      </c>
      <c r="N29" s="170">
        <v>452</v>
      </c>
    </row>
    <row r="30" spans="1:14" x14ac:dyDescent="0.25">
      <c r="A30" s="5" t="s">
        <v>123</v>
      </c>
      <c r="B30" s="112">
        <v>2144</v>
      </c>
      <c r="C30" s="20">
        <v>1948</v>
      </c>
      <c r="D30" s="21">
        <f t="shared" si="0"/>
        <v>196</v>
      </c>
      <c r="E30" s="125">
        <f t="shared" si="1"/>
        <v>0.10061601642710473</v>
      </c>
      <c r="F30" s="72">
        <v>1664</v>
      </c>
      <c r="G30" s="167">
        <v>2001</v>
      </c>
      <c r="H30" s="168">
        <v>25</v>
      </c>
      <c r="I30" s="168">
        <v>5</v>
      </c>
      <c r="J30" s="168">
        <v>7</v>
      </c>
      <c r="K30" s="168">
        <v>4</v>
      </c>
      <c r="L30" s="168">
        <v>25</v>
      </c>
      <c r="M30" s="170">
        <v>77</v>
      </c>
      <c r="N30" s="170">
        <v>43</v>
      </c>
    </row>
    <row r="31" spans="1:14" x14ac:dyDescent="0.25">
      <c r="A31" s="5" t="s">
        <v>124</v>
      </c>
      <c r="B31" s="112">
        <v>2439</v>
      </c>
      <c r="C31" s="20">
        <v>2090</v>
      </c>
      <c r="D31" s="21">
        <f t="shared" si="0"/>
        <v>349</v>
      </c>
      <c r="E31" s="125">
        <f t="shared" si="1"/>
        <v>0.16698564593301435</v>
      </c>
      <c r="F31" s="72">
        <v>1875</v>
      </c>
      <c r="G31" s="239">
        <v>2289</v>
      </c>
      <c r="H31" s="228">
        <v>19</v>
      </c>
      <c r="I31" s="228">
        <v>1</v>
      </c>
      <c r="J31" s="228">
        <v>19</v>
      </c>
      <c r="K31" s="228">
        <v>0</v>
      </c>
      <c r="L31" s="228">
        <v>21</v>
      </c>
      <c r="M31" s="247">
        <v>90</v>
      </c>
      <c r="N31" s="170">
        <v>30</v>
      </c>
    </row>
    <row r="32" spans="1:14" x14ac:dyDescent="0.25">
      <c r="A32" s="9" t="s">
        <v>197</v>
      </c>
      <c r="B32" s="69">
        <v>474</v>
      </c>
      <c r="C32" s="199">
        <v>0</v>
      </c>
      <c r="D32" s="200">
        <f t="shared" si="0"/>
        <v>474</v>
      </c>
      <c r="E32" s="201" t="s">
        <v>199</v>
      </c>
      <c r="F32" s="69">
        <v>350</v>
      </c>
      <c r="G32" s="246">
        <v>426</v>
      </c>
      <c r="H32" s="245">
        <v>11</v>
      </c>
      <c r="I32" s="245">
        <v>1</v>
      </c>
      <c r="J32" s="245">
        <v>7</v>
      </c>
      <c r="K32" s="165">
        <v>0</v>
      </c>
      <c r="L32" s="245">
        <v>5</v>
      </c>
      <c r="M32" s="244">
        <v>24</v>
      </c>
      <c r="N32" s="151">
        <v>6</v>
      </c>
    </row>
    <row r="33" spans="1:14" x14ac:dyDescent="0.25">
      <c r="A33" s="10" t="s">
        <v>198</v>
      </c>
      <c r="B33" s="207">
        <f>B31-B32</f>
        <v>1965</v>
      </c>
      <c r="C33" s="56">
        <f>C31-C32</f>
        <v>2090</v>
      </c>
      <c r="D33" s="57">
        <f>B33-C33</f>
        <v>-125</v>
      </c>
      <c r="E33" s="209">
        <f>D33/C33</f>
        <v>-5.9808612440191387E-2</v>
      </c>
      <c r="F33" s="207">
        <f>F31-F32</f>
        <v>1525</v>
      </c>
      <c r="G33" s="239">
        <f t="shared" ref="G33:N33" si="8">G31-G32</f>
        <v>1863</v>
      </c>
      <c r="H33" s="228">
        <f t="shared" si="8"/>
        <v>8</v>
      </c>
      <c r="I33" s="228">
        <f t="shared" si="8"/>
        <v>0</v>
      </c>
      <c r="J33" s="228">
        <f t="shared" si="8"/>
        <v>12</v>
      </c>
      <c r="K33" s="156">
        <f t="shared" si="8"/>
        <v>0</v>
      </c>
      <c r="L33" s="228">
        <f t="shared" si="8"/>
        <v>16</v>
      </c>
      <c r="M33" s="229">
        <f t="shared" si="8"/>
        <v>66</v>
      </c>
      <c r="N33" s="244">
        <f t="shared" si="8"/>
        <v>24</v>
      </c>
    </row>
    <row r="34" spans="1:14" x14ac:dyDescent="0.25">
      <c r="A34" s="202" t="s">
        <v>129</v>
      </c>
      <c r="B34" s="203">
        <v>37</v>
      </c>
      <c r="C34" s="199">
        <v>24</v>
      </c>
      <c r="D34" s="200">
        <v>13</v>
      </c>
      <c r="E34" s="204">
        <f t="shared" si="1"/>
        <v>0.54166666666666663</v>
      </c>
      <c r="F34" s="205">
        <v>30</v>
      </c>
      <c r="G34" s="167">
        <v>37</v>
      </c>
      <c r="H34" s="168">
        <v>0</v>
      </c>
      <c r="I34" s="168">
        <v>0</v>
      </c>
      <c r="J34" s="168">
        <v>0</v>
      </c>
      <c r="K34" s="168">
        <v>0</v>
      </c>
      <c r="L34" s="168">
        <v>0</v>
      </c>
      <c r="M34" s="170">
        <v>0</v>
      </c>
      <c r="N34" s="227">
        <v>0</v>
      </c>
    </row>
    <row r="35" spans="1:14" x14ac:dyDescent="0.25">
      <c r="A35" s="4" t="s">
        <v>125</v>
      </c>
      <c r="B35" s="109">
        <v>9569</v>
      </c>
      <c r="C35" s="14">
        <v>9871</v>
      </c>
      <c r="D35" s="15">
        <f t="shared" si="0"/>
        <v>-302</v>
      </c>
      <c r="E35" s="126">
        <f t="shared" si="1"/>
        <v>-3.0594671259244251E-2</v>
      </c>
      <c r="F35" s="69">
        <v>7558</v>
      </c>
      <c r="G35" s="164">
        <v>9089</v>
      </c>
      <c r="H35" s="165">
        <v>42</v>
      </c>
      <c r="I35" s="165">
        <v>19</v>
      </c>
      <c r="J35" s="165">
        <v>26</v>
      </c>
      <c r="K35" s="165">
        <v>0</v>
      </c>
      <c r="L35" s="165">
        <v>44</v>
      </c>
      <c r="M35" s="244">
        <v>349</v>
      </c>
      <c r="N35" s="222">
        <v>96</v>
      </c>
    </row>
    <row r="36" spans="1:14" x14ac:dyDescent="0.25">
      <c r="A36" s="9" t="s">
        <v>126</v>
      </c>
      <c r="B36" s="110">
        <v>398</v>
      </c>
      <c r="C36" s="16">
        <v>474</v>
      </c>
      <c r="D36" s="17">
        <f t="shared" si="0"/>
        <v>-76</v>
      </c>
      <c r="E36" s="127">
        <f t="shared" si="1"/>
        <v>-0.16033755274261605</v>
      </c>
      <c r="F36" s="70">
        <v>315</v>
      </c>
      <c r="G36" s="152">
        <v>390</v>
      </c>
      <c r="H36" s="153">
        <v>0</v>
      </c>
      <c r="I36" s="153">
        <v>0</v>
      </c>
      <c r="J36" s="153">
        <v>0</v>
      </c>
      <c r="K36" s="153">
        <v>0</v>
      </c>
      <c r="L36" s="153">
        <v>1</v>
      </c>
      <c r="M36" s="223">
        <v>7</v>
      </c>
      <c r="N36" s="223">
        <v>2</v>
      </c>
    </row>
    <row r="37" spans="1:14" x14ac:dyDescent="0.25">
      <c r="A37" s="9" t="s">
        <v>127</v>
      </c>
      <c r="B37" s="110">
        <v>175</v>
      </c>
      <c r="C37" s="16">
        <v>208</v>
      </c>
      <c r="D37" s="17">
        <f t="shared" si="0"/>
        <v>-33</v>
      </c>
      <c r="E37" s="127">
        <f t="shared" si="1"/>
        <v>-0.15865384615384615</v>
      </c>
      <c r="F37" s="70">
        <v>139</v>
      </c>
      <c r="G37" s="152">
        <v>163</v>
      </c>
      <c r="H37" s="153">
        <v>1</v>
      </c>
      <c r="I37" s="153">
        <v>1</v>
      </c>
      <c r="J37" s="153">
        <v>1</v>
      </c>
      <c r="K37" s="153">
        <v>0</v>
      </c>
      <c r="L37" s="153">
        <v>3</v>
      </c>
      <c r="M37" s="223">
        <v>6</v>
      </c>
      <c r="N37" s="223">
        <v>4</v>
      </c>
    </row>
    <row r="38" spans="1:14" x14ac:dyDescent="0.25">
      <c r="A38" s="9" t="s">
        <v>128</v>
      </c>
      <c r="B38" s="110">
        <v>225</v>
      </c>
      <c r="C38" s="16">
        <v>288</v>
      </c>
      <c r="D38" s="17">
        <f t="shared" si="0"/>
        <v>-63</v>
      </c>
      <c r="E38" s="127">
        <f t="shared" si="1"/>
        <v>-0.21875</v>
      </c>
      <c r="F38" s="70">
        <v>166</v>
      </c>
      <c r="G38" s="152">
        <v>218</v>
      </c>
      <c r="H38" s="153">
        <v>2</v>
      </c>
      <c r="I38" s="153">
        <v>0</v>
      </c>
      <c r="J38" s="153">
        <v>2</v>
      </c>
      <c r="K38" s="153">
        <v>0</v>
      </c>
      <c r="L38" s="153">
        <v>0</v>
      </c>
      <c r="M38" s="223">
        <v>3</v>
      </c>
      <c r="N38" s="223">
        <v>3</v>
      </c>
    </row>
    <row r="39" spans="1:14" x14ac:dyDescent="0.25">
      <c r="A39" s="9" t="s">
        <v>130</v>
      </c>
      <c r="B39" s="110">
        <v>4697</v>
      </c>
      <c r="C39" s="16">
        <v>4630</v>
      </c>
      <c r="D39" s="17">
        <f t="shared" si="0"/>
        <v>67</v>
      </c>
      <c r="E39" s="127">
        <f t="shared" si="1"/>
        <v>1.4470842332613391E-2</v>
      </c>
      <c r="F39" s="70">
        <v>3609</v>
      </c>
      <c r="G39" s="152">
        <v>4399</v>
      </c>
      <c r="H39" s="153">
        <v>24</v>
      </c>
      <c r="I39" s="153">
        <v>12</v>
      </c>
      <c r="J39" s="153">
        <v>14</v>
      </c>
      <c r="K39" s="153">
        <v>0</v>
      </c>
      <c r="L39" s="153">
        <v>13</v>
      </c>
      <c r="M39" s="223">
        <v>235</v>
      </c>
      <c r="N39" s="223">
        <v>48</v>
      </c>
    </row>
    <row r="40" spans="1:14" x14ac:dyDescent="0.25">
      <c r="A40" s="10" t="s">
        <v>131</v>
      </c>
      <c r="B40" s="107">
        <f>B35-(B36+B37+B38+B39)</f>
        <v>4074</v>
      </c>
      <c r="C40" s="18">
        <f>C35-(C36+C37+C38+C39)</f>
        <v>4271</v>
      </c>
      <c r="D40" s="19">
        <f t="shared" si="0"/>
        <v>-197</v>
      </c>
      <c r="E40" s="128">
        <f t="shared" si="1"/>
        <v>-4.612502926715055E-2</v>
      </c>
      <c r="F40" s="71">
        <f>F35-(F36+F37+F38+F39)</f>
        <v>3329</v>
      </c>
      <c r="G40" s="238">
        <f>G35-(G36+G37+G38+G39)</f>
        <v>3919</v>
      </c>
      <c r="H40" s="156">
        <f t="shared" ref="H40:N40" si="9">H35-(H36+H37+H38+H39)</f>
        <v>15</v>
      </c>
      <c r="I40" s="156">
        <f t="shared" si="9"/>
        <v>6</v>
      </c>
      <c r="J40" s="156">
        <f t="shared" si="9"/>
        <v>9</v>
      </c>
      <c r="K40" s="156">
        <f t="shared" si="9"/>
        <v>0</v>
      </c>
      <c r="L40" s="156">
        <f t="shared" si="9"/>
        <v>27</v>
      </c>
      <c r="M40" s="224">
        <f t="shared" si="9"/>
        <v>98</v>
      </c>
      <c r="N40" s="224">
        <f t="shared" si="9"/>
        <v>39</v>
      </c>
    </row>
    <row r="41" spans="1:14" ht="15.75" thickBot="1" x14ac:dyDescent="0.3">
      <c r="A41" s="11" t="s">
        <v>64</v>
      </c>
      <c r="B41" s="115">
        <v>1503</v>
      </c>
      <c r="C41" s="22">
        <v>1576</v>
      </c>
      <c r="D41" s="23">
        <f t="shared" si="0"/>
        <v>-73</v>
      </c>
      <c r="E41" s="130">
        <f t="shared" si="1"/>
        <v>-4.6319796954314721E-2</v>
      </c>
      <c r="F41" s="73">
        <v>1242</v>
      </c>
      <c r="G41" s="171">
        <v>1381</v>
      </c>
      <c r="H41" s="172">
        <v>6</v>
      </c>
      <c r="I41" s="172">
        <v>4</v>
      </c>
      <c r="J41" s="172">
        <v>11</v>
      </c>
      <c r="K41" s="172">
        <v>0</v>
      </c>
      <c r="L41" s="172">
        <v>28</v>
      </c>
      <c r="M41" s="248">
        <v>73</v>
      </c>
      <c r="N41" s="248">
        <v>27</v>
      </c>
    </row>
    <row r="42" spans="1:14" x14ac:dyDescent="0.25">
      <c r="F42" s="131"/>
    </row>
  </sheetData>
  <mergeCells count="9">
    <mergeCell ref="G4:L4"/>
    <mergeCell ref="M4:M5"/>
    <mergeCell ref="N4:N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63" fitToHeight="0" orientation="landscape" r:id="rId1"/>
  <headerFoot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topLeftCell="B12" zoomScaleNormal="100" workbookViewId="0">
      <selection activeCell="J12" sqref="J12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3.7109375" customWidth="1"/>
    <col min="7" max="14" width="10.7109375" customWidth="1"/>
  </cols>
  <sheetData>
    <row r="1" spans="1:14" x14ac:dyDescent="0.25">
      <c r="A1" s="1" t="s">
        <v>132</v>
      </c>
      <c r="B1" s="1"/>
    </row>
    <row r="2" spans="1:14" x14ac:dyDescent="0.25">
      <c r="A2" s="2" t="s">
        <v>1</v>
      </c>
      <c r="B2" s="2"/>
    </row>
    <row r="3" spans="1:14" ht="15.75" thickBot="1" x14ac:dyDescent="0.3">
      <c r="I3" s="85"/>
    </row>
    <row r="4" spans="1:14" ht="15" customHeight="1" x14ac:dyDescent="0.25">
      <c r="A4" s="354" t="s">
        <v>2</v>
      </c>
      <c r="B4" s="361" t="s">
        <v>192</v>
      </c>
      <c r="C4" s="356" t="s">
        <v>3</v>
      </c>
      <c r="D4" s="358" t="s">
        <v>5</v>
      </c>
      <c r="E4" s="351" t="s">
        <v>4</v>
      </c>
      <c r="F4" s="361" t="s">
        <v>6</v>
      </c>
      <c r="G4" s="364" t="s">
        <v>7</v>
      </c>
      <c r="H4" s="364"/>
      <c r="I4" s="364"/>
      <c r="J4" s="364"/>
      <c r="K4" s="364"/>
      <c r="L4" s="365"/>
      <c r="M4" s="366" t="s">
        <v>12</v>
      </c>
      <c r="N4" s="361" t="s">
        <v>13</v>
      </c>
    </row>
    <row r="5" spans="1:14" ht="75.75" thickBot="1" x14ac:dyDescent="0.3">
      <c r="A5" s="355"/>
      <c r="B5" s="362"/>
      <c r="C5" s="357"/>
      <c r="D5" s="359"/>
      <c r="E5" s="360"/>
      <c r="F5" s="362"/>
      <c r="G5" s="195" t="s">
        <v>8</v>
      </c>
      <c r="H5" s="194" t="s">
        <v>9</v>
      </c>
      <c r="I5" s="194" t="s">
        <v>186</v>
      </c>
      <c r="J5" s="194" t="s">
        <v>10</v>
      </c>
      <c r="K5" s="194" t="s">
        <v>187</v>
      </c>
      <c r="L5" s="194" t="s">
        <v>11</v>
      </c>
      <c r="M5" s="368"/>
      <c r="N5" s="362"/>
    </row>
    <row r="6" spans="1:14" x14ac:dyDescent="0.25">
      <c r="A6" s="3" t="s">
        <v>132</v>
      </c>
      <c r="B6" s="108">
        <v>537309</v>
      </c>
      <c r="C6" s="47">
        <v>535153</v>
      </c>
      <c r="D6" s="48">
        <f>B6-C6</f>
        <v>2156</v>
      </c>
      <c r="E6" s="24">
        <f>D6/C6</f>
        <v>4.0287543936033243E-3</v>
      </c>
      <c r="F6" s="68">
        <v>420586</v>
      </c>
      <c r="G6" s="249">
        <v>365077</v>
      </c>
      <c r="H6" s="162">
        <v>113728</v>
      </c>
      <c r="I6" s="162">
        <v>1374</v>
      </c>
      <c r="J6" s="162">
        <v>12814</v>
      </c>
      <c r="K6" s="162">
        <v>258</v>
      </c>
      <c r="L6" s="162">
        <v>10014</v>
      </c>
      <c r="M6" s="250">
        <v>34044</v>
      </c>
      <c r="N6" s="150">
        <v>21179</v>
      </c>
    </row>
    <row r="7" spans="1:14" x14ac:dyDescent="0.25">
      <c r="A7" s="4" t="s">
        <v>26</v>
      </c>
      <c r="B7" s="109">
        <v>8269</v>
      </c>
      <c r="C7" s="50">
        <v>7894</v>
      </c>
      <c r="D7" s="51">
        <f t="shared" ref="D7:D48" si="0">B7-C7</f>
        <v>375</v>
      </c>
      <c r="E7" s="25">
        <f t="shared" ref="E7:E48" si="1">D7/C7</f>
        <v>4.7504433747149737E-2</v>
      </c>
      <c r="F7" s="69">
        <v>6679</v>
      </c>
      <c r="G7" s="251">
        <v>6908</v>
      </c>
      <c r="H7" s="165">
        <v>614</v>
      </c>
      <c r="I7" s="165">
        <v>11</v>
      </c>
      <c r="J7" s="165">
        <v>192</v>
      </c>
      <c r="K7" s="165">
        <v>1</v>
      </c>
      <c r="L7" s="165">
        <v>76</v>
      </c>
      <c r="M7" s="166">
        <v>467</v>
      </c>
      <c r="N7" s="151">
        <v>163</v>
      </c>
    </row>
    <row r="8" spans="1:14" x14ac:dyDescent="0.25">
      <c r="A8" s="9" t="s">
        <v>129</v>
      </c>
      <c r="B8" s="110">
        <v>11</v>
      </c>
      <c r="C8" s="53">
        <v>26</v>
      </c>
      <c r="D8" s="54">
        <f t="shared" si="0"/>
        <v>-15</v>
      </c>
      <c r="E8" s="92">
        <f t="shared" si="1"/>
        <v>-0.57692307692307687</v>
      </c>
      <c r="F8" s="70">
        <v>11</v>
      </c>
      <c r="G8" s="252">
        <v>8</v>
      </c>
      <c r="H8" s="153">
        <v>2</v>
      </c>
      <c r="I8" s="153">
        <v>0</v>
      </c>
      <c r="J8" s="153">
        <v>0</v>
      </c>
      <c r="K8" s="153">
        <v>0</v>
      </c>
      <c r="L8" s="153">
        <v>0</v>
      </c>
      <c r="M8" s="154">
        <v>1</v>
      </c>
      <c r="N8" s="155">
        <v>1</v>
      </c>
    </row>
    <row r="9" spans="1:14" x14ac:dyDescent="0.25">
      <c r="A9" s="10" t="s">
        <v>29</v>
      </c>
      <c r="B9" s="107">
        <f>B7-B8</f>
        <v>8258</v>
      </c>
      <c r="C9" s="56">
        <f>C7-C8</f>
        <v>7868</v>
      </c>
      <c r="D9" s="57">
        <f t="shared" si="0"/>
        <v>390</v>
      </c>
      <c r="E9" s="27">
        <f t="shared" si="1"/>
        <v>4.9567869852567364E-2</v>
      </c>
      <c r="F9" s="71">
        <f>F7-F8</f>
        <v>6668</v>
      </c>
      <c r="G9" s="253">
        <f>G7-G8</f>
        <v>6900</v>
      </c>
      <c r="H9" s="156">
        <f t="shared" ref="H9:N9" si="2">H7-H8</f>
        <v>612</v>
      </c>
      <c r="I9" s="156">
        <f t="shared" si="2"/>
        <v>11</v>
      </c>
      <c r="J9" s="156">
        <f t="shared" si="2"/>
        <v>192</v>
      </c>
      <c r="K9" s="156">
        <f t="shared" si="2"/>
        <v>1</v>
      </c>
      <c r="L9" s="156">
        <f t="shared" si="2"/>
        <v>76</v>
      </c>
      <c r="M9" s="157">
        <f t="shared" si="2"/>
        <v>466</v>
      </c>
      <c r="N9" s="158">
        <f t="shared" si="2"/>
        <v>162</v>
      </c>
    </row>
    <row r="10" spans="1:14" x14ac:dyDescent="0.25">
      <c r="A10" s="4" t="s">
        <v>133</v>
      </c>
      <c r="B10" s="109">
        <v>8876</v>
      </c>
      <c r="C10" s="50">
        <v>8847</v>
      </c>
      <c r="D10" s="51">
        <f t="shared" si="0"/>
        <v>29</v>
      </c>
      <c r="E10" s="25">
        <f t="shared" si="1"/>
        <v>3.2779473267774387E-3</v>
      </c>
      <c r="F10" s="69">
        <v>7049</v>
      </c>
      <c r="G10" s="251">
        <v>8264</v>
      </c>
      <c r="H10" s="165">
        <v>72</v>
      </c>
      <c r="I10" s="165">
        <v>12</v>
      </c>
      <c r="J10" s="165">
        <v>77</v>
      </c>
      <c r="K10" s="165">
        <v>4</v>
      </c>
      <c r="L10" s="165">
        <v>67</v>
      </c>
      <c r="M10" s="166">
        <v>380</v>
      </c>
      <c r="N10" s="151">
        <v>178</v>
      </c>
    </row>
    <row r="11" spans="1:14" x14ac:dyDescent="0.25">
      <c r="A11" s="9" t="s">
        <v>134</v>
      </c>
      <c r="B11" s="110">
        <v>4738</v>
      </c>
      <c r="C11" s="53">
        <v>4594</v>
      </c>
      <c r="D11" s="54">
        <f t="shared" si="0"/>
        <v>144</v>
      </c>
      <c r="E11" s="92">
        <f t="shared" si="1"/>
        <v>3.134523291249456E-2</v>
      </c>
      <c r="F11" s="70">
        <v>3779</v>
      </c>
      <c r="G11" s="252">
        <v>4432</v>
      </c>
      <c r="H11" s="153">
        <v>42</v>
      </c>
      <c r="I11" s="153">
        <v>6</v>
      </c>
      <c r="J11" s="153">
        <v>59</v>
      </c>
      <c r="K11" s="153">
        <v>2</v>
      </c>
      <c r="L11" s="153">
        <v>29</v>
      </c>
      <c r="M11" s="154">
        <v>168</v>
      </c>
      <c r="N11" s="155">
        <v>61</v>
      </c>
    </row>
    <row r="12" spans="1:14" x14ac:dyDescent="0.25">
      <c r="A12" s="9" t="s">
        <v>135</v>
      </c>
      <c r="B12" s="110">
        <v>498</v>
      </c>
      <c r="C12" s="53">
        <v>557</v>
      </c>
      <c r="D12" s="54">
        <f t="shared" si="0"/>
        <v>-59</v>
      </c>
      <c r="E12" s="92">
        <f t="shared" si="1"/>
        <v>-0.1059245960502693</v>
      </c>
      <c r="F12" s="70">
        <v>392</v>
      </c>
      <c r="G12" s="252">
        <v>436</v>
      </c>
      <c r="H12" s="153">
        <v>10</v>
      </c>
      <c r="I12" s="153">
        <v>0</v>
      </c>
      <c r="J12" s="153">
        <v>1</v>
      </c>
      <c r="K12" s="153">
        <v>0</v>
      </c>
      <c r="L12" s="153">
        <v>14</v>
      </c>
      <c r="M12" s="154">
        <v>37</v>
      </c>
      <c r="N12" s="155">
        <v>32</v>
      </c>
    </row>
    <row r="13" spans="1:14" x14ac:dyDescent="0.25">
      <c r="A13" s="9" t="s">
        <v>136</v>
      </c>
      <c r="B13" s="110">
        <v>65</v>
      </c>
      <c r="C13" s="53">
        <v>79</v>
      </c>
      <c r="D13" s="54">
        <f t="shared" si="0"/>
        <v>-14</v>
      </c>
      <c r="E13" s="92">
        <f t="shared" si="1"/>
        <v>-0.17721518987341772</v>
      </c>
      <c r="F13" s="70">
        <v>56</v>
      </c>
      <c r="G13" s="252">
        <v>62</v>
      </c>
      <c r="H13" s="153">
        <v>0</v>
      </c>
      <c r="I13" s="153">
        <v>0</v>
      </c>
      <c r="J13" s="153">
        <v>0</v>
      </c>
      <c r="K13" s="153">
        <v>0</v>
      </c>
      <c r="L13" s="153">
        <v>0</v>
      </c>
      <c r="M13" s="154">
        <v>3</v>
      </c>
      <c r="N13" s="155">
        <v>0</v>
      </c>
    </row>
    <row r="14" spans="1:14" x14ac:dyDescent="0.25">
      <c r="A14" s="10" t="s">
        <v>137</v>
      </c>
      <c r="B14" s="107">
        <f>B10-(B11+B12+B13)</f>
        <v>3575</v>
      </c>
      <c r="C14" s="56">
        <f>C10-(C11+C12+C13)</f>
        <v>3617</v>
      </c>
      <c r="D14" s="57">
        <f t="shared" si="0"/>
        <v>-42</v>
      </c>
      <c r="E14" s="27">
        <f t="shared" si="1"/>
        <v>-1.1611833010782417E-2</v>
      </c>
      <c r="F14" s="71">
        <f>F10-(F11+F12+F13)</f>
        <v>2822</v>
      </c>
      <c r="G14" s="253">
        <f>G10-(G11+G12+G13)</f>
        <v>3334</v>
      </c>
      <c r="H14" s="156">
        <f t="shared" ref="H14:N14" si="3">H10-(H11+H12+H13)</f>
        <v>20</v>
      </c>
      <c r="I14" s="156">
        <f t="shared" si="3"/>
        <v>6</v>
      </c>
      <c r="J14" s="156">
        <f t="shared" si="3"/>
        <v>17</v>
      </c>
      <c r="K14" s="156">
        <f t="shared" si="3"/>
        <v>2</v>
      </c>
      <c r="L14" s="156">
        <f t="shared" si="3"/>
        <v>24</v>
      </c>
      <c r="M14" s="157">
        <f t="shared" si="3"/>
        <v>172</v>
      </c>
      <c r="N14" s="158">
        <f t="shared" si="3"/>
        <v>85</v>
      </c>
    </row>
    <row r="15" spans="1:14" x14ac:dyDescent="0.25">
      <c r="A15" s="5" t="s">
        <v>138</v>
      </c>
      <c r="B15" s="112">
        <v>13310</v>
      </c>
      <c r="C15" s="62">
        <v>13209</v>
      </c>
      <c r="D15" s="63">
        <f t="shared" si="0"/>
        <v>101</v>
      </c>
      <c r="E15" s="28">
        <f t="shared" si="1"/>
        <v>7.6463017639488229E-3</v>
      </c>
      <c r="F15" s="72">
        <v>10444</v>
      </c>
      <c r="G15" s="254">
        <v>8963</v>
      </c>
      <c r="H15" s="168">
        <v>3119</v>
      </c>
      <c r="I15" s="168">
        <v>26</v>
      </c>
      <c r="J15" s="168">
        <v>222</v>
      </c>
      <c r="K15" s="168">
        <v>0</v>
      </c>
      <c r="L15" s="168">
        <v>150</v>
      </c>
      <c r="M15" s="169">
        <v>830</v>
      </c>
      <c r="N15" s="159">
        <v>291</v>
      </c>
    </row>
    <row r="16" spans="1:14" x14ac:dyDescent="0.25">
      <c r="A16" s="5" t="s">
        <v>139</v>
      </c>
      <c r="B16" s="112">
        <v>137644</v>
      </c>
      <c r="C16" s="62">
        <v>141527</v>
      </c>
      <c r="D16" s="63">
        <f t="shared" si="0"/>
        <v>-3883</v>
      </c>
      <c r="E16" s="28">
        <f t="shared" si="1"/>
        <v>-2.7436460887321854E-2</v>
      </c>
      <c r="F16" s="72">
        <v>107209</v>
      </c>
      <c r="G16" s="254">
        <v>65511</v>
      </c>
      <c r="H16" s="168">
        <v>55981</v>
      </c>
      <c r="I16" s="168">
        <v>514</v>
      </c>
      <c r="J16" s="168">
        <v>1968</v>
      </c>
      <c r="K16" s="168">
        <v>77</v>
      </c>
      <c r="L16" s="168">
        <v>4567</v>
      </c>
      <c r="M16" s="169">
        <v>9026</v>
      </c>
      <c r="N16" s="159">
        <v>7859</v>
      </c>
    </row>
    <row r="17" spans="1:16" x14ac:dyDescent="0.25">
      <c r="A17" s="5" t="s">
        <v>140</v>
      </c>
      <c r="B17" s="112">
        <v>13463</v>
      </c>
      <c r="C17" s="62">
        <v>13465</v>
      </c>
      <c r="D17" s="63">
        <f t="shared" si="0"/>
        <v>-2</v>
      </c>
      <c r="E17" s="28">
        <f t="shared" si="1"/>
        <v>-1.4853323431117713E-4</v>
      </c>
      <c r="F17" s="72">
        <v>10708</v>
      </c>
      <c r="G17" s="254">
        <v>9973</v>
      </c>
      <c r="H17" s="168">
        <v>2356</v>
      </c>
      <c r="I17" s="168">
        <v>17</v>
      </c>
      <c r="J17" s="168">
        <v>254</v>
      </c>
      <c r="K17" s="168">
        <v>1</v>
      </c>
      <c r="L17" s="168">
        <v>126</v>
      </c>
      <c r="M17" s="169">
        <v>736</v>
      </c>
      <c r="N17" s="159">
        <v>230</v>
      </c>
    </row>
    <row r="18" spans="1:16" s="91" customFormat="1" x14ac:dyDescent="0.25">
      <c r="A18" s="88" t="s">
        <v>141</v>
      </c>
      <c r="B18" s="132">
        <v>8747</v>
      </c>
      <c r="C18" s="133">
        <v>8429</v>
      </c>
      <c r="D18" s="134">
        <f t="shared" si="0"/>
        <v>318</v>
      </c>
      <c r="E18" s="135">
        <f t="shared" si="1"/>
        <v>3.7726895242614779E-2</v>
      </c>
      <c r="F18" s="119">
        <v>6612</v>
      </c>
      <c r="G18" s="251">
        <v>8218</v>
      </c>
      <c r="H18" s="165">
        <v>123</v>
      </c>
      <c r="I18" s="165">
        <v>7</v>
      </c>
      <c r="J18" s="165">
        <v>36</v>
      </c>
      <c r="K18" s="165">
        <v>1</v>
      </c>
      <c r="L18" s="165">
        <v>33</v>
      </c>
      <c r="M18" s="166">
        <v>329</v>
      </c>
      <c r="N18" s="255">
        <v>136</v>
      </c>
      <c r="P18"/>
    </row>
    <row r="19" spans="1:16" s="91" customFormat="1" x14ac:dyDescent="0.25">
      <c r="A19" s="136" t="s">
        <v>193</v>
      </c>
      <c r="B19" s="137">
        <v>5796</v>
      </c>
      <c r="C19" s="138">
        <v>5547</v>
      </c>
      <c r="D19" s="139">
        <f t="shared" si="0"/>
        <v>249</v>
      </c>
      <c r="E19" s="140">
        <f t="shared" si="1"/>
        <v>4.4889129259058948E-2</v>
      </c>
      <c r="F19" s="184">
        <v>4296</v>
      </c>
      <c r="G19" s="256">
        <v>5396</v>
      </c>
      <c r="H19" s="257">
        <v>109</v>
      </c>
      <c r="I19" s="257">
        <v>1</v>
      </c>
      <c r="J19" s="257">
        <v>28</v>
      </c>
      <c r="K19" s="257">
        <v>1</v>
      </c>
      <c r="L19" s="257">
        <v>23</v>
      </c>
      <c r="M19" s="258">
        <v>238</v>
      </c>
      <c r="N19" s="259">
        <v>105</v>
      </c>
      <c r="P19"/>
    </row>
    <row r="20" spans="1:16" s="91" customFormat="1" x14ac:dyDescent="0.25">
      <c r="A20" s="87" t="s">
        <v>143</v>
      </c>
      <c r="B20" s="141">
        <f>B18-B19</f>
        <v>2951</v>
      </c>
      <c r="C20" s="142">
        <f>C18-C19</f>
        <v>2882</v>
      </c>
      <c r="D20" s="143">
        <f t="shared" si="0"/>
        <v>69</v>
      </c>
      <c r="E20" s="144">
        <f t="shared" si="1"/>
        <v>2.3941707147814018E-2</v>
      </c>
      <c r="F20" s="118">
        <f>F18-F19</f>
        <v>2316</v>
      </c>
      <c r="G20" s="260">
        <f>G18-G19</f>
        <v>2822</v>
      </c>
      <c r="H20" s="261">
        <f t="shared" ref="H20:N20" si="4">H18-H19</f>
        <v>14</v>
      </c>
      <c r="I20" s="261">
        <f t="shared" si="4"/>
        <v>6</v>
      </c>
      <c r="J20" s="261">
        <f t="shared" si="4"/>
        <v>8</v>
      </c>
      <c r="K20" s="257">
        <f t="shared" si="4"/>
        <v>0</v>
      </c>
      <c r="L20" s="261">
        <f t="shared" si="4"/>
        <v>10</v>
      </c>
      <c r="M20" s="262">
        <f t="shared" si="4"/>
        <v>91</v>
      </c>
      <c r="N20" s="263">
        <f t="shared" si="4"/>
        <v>31</v>
      </c>
      <c r="P20"/>
    </row>
    <row r="21" spans="1:16" x14ac:dyDescent="0.25">
      <c r="A21" s="4" t="s">
        <v>34</v>
      </c>
      <c r="B21" s="109">
        <v>21814</v>
      </c>
      <c r="C21" s="50">
        <v>22397</v>
      </c>
      <c r="D21" s="51">
        <f t="shared" si="0"/>
        <v>-583</v>
      </c>
      <c r="E21" s="25">
        <f t="shared" si="1"/>
        <v>-2.6030271911416707E-2</v>
      </c>
      <c r="F21" s="69">
        <v>17198</v>
      </c>
      <c r="G21" s="254">
        <v>9937</v>
      </c>
      <c r="H21" s="168">
        <v>10180</v>
      </c>
      <c r="I21" s="168">
        <v>55</v>
      </c>
      <c r="J21" s="168">
        <v>96</v>
      </c>
      <c r="K21" s="168">
        <v>13</v>
      </c>
      <c r="L21" s="168">
        <v>347</v>
      </c>
      <c r="M21" s="169">
        <v>1186</v>
      </c>
      <c r="N21" s="151">
        <v>603</v>
      </c>
    </row>
    <row r="22" spans="1:16" x14ac:dyDescent="0.25">
      <c r="A22" s="5" t="s">
        <v>144</v>
      </c>
      <c r="B22" s="112">
        <v>37788</v>
      </c>
      <c r="C22" s="62">
        <v>37142</v>
      </c>
      <c r="D22" s="63">
        <f t="shared" si="0"/>
        <v>646</v>
      </c>
      <c r="E22" s="28">
        <f t="shared" si="1"/>
        <v>1.7392709062516828E-2</v>
      </c>
      <c r="F22" s="72">
        <v>29102</v>
      </c>
      <c r="G22" s="254">
        <v>26590</v>
      </c>
      <c r="H22" s="168">
        <v>6320</v>
      </c>
      <c r="I22" s="168">
        <v>115</v>
      </c>
      <c r="J22" s="168">
        <v>1031</v>
      </c>
      <c r="K22" s="168">
        <v>30</v>
      </c>
      <c r="L22" s="168">
        <v>663</v>
      </c>
      <c r="M22" s="169">
        <v>3039</v>
      </c>
      <c r="N22" s="159">
        <v>1523</v>
      </c>
    </row>
    <row r="23" spans="1:16" x14ac:dyDescent="0.25">
      <c r="A23" s="4" t="s">
        <v>37</v>
      </c>
      <c r="B23" s="109">
        <v>6076</v>
      </c>
      <c r="C23" s="50">
        <v>6335</v>
      </c>
      <c r="D23" s="51">
        <f t="shared" si="0"/>
        <v>-259</v>
      </c>
      <c r="E23" s="25">
        <f t="shared" si="1"/>
        <v>-4.0883977900552489E-2</v>
      </c>
      <c r="F23" s="69">
        <v>4730</v>
      </c>
      <c r="G23" s="251">
        <v>5703</v>
      </c>
      <c r="H23" s="165">
        <v>24</v>
      </c>
      <c r="I23" s="165">
        <v>5</v>
      </c>
      <c r="J23" s="165">
        <v>20</v>
      </c>
      <c r="K23" s="165">
        <v>0</v>
      </c>
      <c r="L23" s="165">
        <v>40</v>
      </c>
      <c r="M23" s="166">
        <v>284</v>
      </c>
      <c r="N23" s="151">
        <v>58</v>
      </c>
    </row>
    <row r="24" spans="1:16" x14ac:dyDescent="0.25">
      <c r="A24" s="9" t="s">
        <v>145</v>
      </c>
      <c r="B24" s="110">
        <v>975</v>
      </c>
      <c r="C24" s="53">
        <v>1009</v>
      </c>
      <c r="D24" s="54">
        <f t="shared" si="0"/>
        <v>-34</v>
      </c>
      <c r="E24" s="92">
        <f t="shared" si="1"/>
        <v>-3.3696729435084241E-2</v>
      </c>
      <c r="F24" s="70">
        <v>712</v>
      </c>
      <c r="G24" s="252">
        <v>941</v>
      </c>
      <c r="H24" s="153">
        <v>2</v>
      </c>
      <c r="I24" s="153">
        <v>1</v>
      </c>
      <c r="J24" s="153">
        <v>3</v>
      </c>
      <c r="K24" s="153">
        <v>0</v>
      </c>
      <c r="L24" s="153">
        <v>4</v>
      </c>
      <c r="M24" s="154">
        <v>24</v>
      </c>
      <c r="N24" s="155">
        <v>5</v>
      </c>
    </row>
    <row r="25" spans="1:16" x14ac:dyDescent="0.25">
      <c r="A25" s="9" t="s">
        <v>146</v>
      </c>
      <c r="B25" s="110">
        <v>2485</v>
      </c>
      <c r="C25" s="53">
        <v>2641</v>
      </c>
      <c r="D25" s="54">
        <f t="shared" si="0"/>
        <v>-156</v>
      </c>
      <c r="E25" s="92">
        <f t="shared" si="1"/>
        <v>-5.9068534645967438E-2</v>
      </c>
      <c r="F25" s="70">
        <v>1896</v>
      </c>
      <c r="G25" s="252">
        <v>2312</v>
      </c>
      <c r="H25" s="153">
        <v>11</v>
      </c>
      <c r="I25" s="153">
        <v>1</v>
      </c>
      <c r="J25" s="153">
        <v>12</v>
      </c>
      <c r="K25" s="153">
        <v>0</v>
      </c>
      <c r="L25" s="153">
        <v>19</v>
      </c>
      <c r="M25" s="154">
        <v>130</v>
      </c>
      <c r="N25" s="155">
        <v>27</v>
      </c>
    </row>
    <row r="26" spans="1:16" x14ac:dyDescent="0.25">
      <c r="A26" s="10" t="s">
        <v>39</v>
      </c>
      <c r="B26" s="107">
        <f>B23-(B24+B25)</f>
        <v>2616</v>
      </c>
      <c r="C26" s="56">
        <f>C23-(C24+C25)</f>
        <v>2685</v>
      </c>
      <c r="D26" s="57">
        <f t="shared" si="0"/>
        <v>-69</v>
      </c>
      <c r="E26" s="27">
        <f t="shared" si="1"/>
        <v>-2.5698324022346369E-2</v>
      </c>
      <c r="F26" s="71">
        <f>F23-(F24+F25)</f>
        <v>2122</v>
      </c>
      <c r="G26" s="253">
        <f>G23-(G24+G25)</f>
        <v>2450</v>
      </c>
      <c r="H26" s="156">
        <f t="shared" ref="H26:N26" si="5">H23-(H24+H25)</f>
        <v>11</v>
      </c>
      <c r="I26" s="156">
        <f t="shared" si="5"/>
        <v>3</v>
      </c>
      <c r="J26" s="156">
        <f t="shared" si="5"/>
        <v>5</v>
      </c>
      <c r="K26" s="156">
        <f t="shared" si="5"/>
        <v>0</v>
      </c>
      <c r="L26" s="156">
        <f t="shared" si="5"/>
        <v>17</v>
      </c>
      <c r="M26" s="157">
        <f t="shared" si="5"/>
        <v>130</v>
      </c>
      <c r="N26" s="158">
        <f t="shared" si="5"/>
        <v>26</v>
      </c>
    </row>
    <row r="27" spans="1:16" x14ac:dyDescent="0.25">
      <c r="A27" s="4" t="s">
        <v>81</v>
      </c>
      <c r="B27" s="109">
        <v>5855</v>
      </c>
      <c r="C27" s="50">
        <v>6972</v>
      </c>
      <c r="D27" s="51">
        <f t="shared" si="0"/>
        <v>-1117</v>
      </c>
      <c r="E27" s="25">
        <f t="shared" si="1"/>
        <v>-0.16021227768215721</v>
      </c>
      <c r="F27" s="69">
        <v>4657</v>
      </c>
      <c r="G27" s="251">
        <v>2510</v>
      </c>
      <c r="H27" s="165">
        <v>2813</v>
      </c>
      <c r="I27" s="165">
        <v>10</v>
      </c>
      <c r="J27" s="165">
        <v>18</v>
      </c>
      <c r="K27" s="165">
        <v>4</v>
      </c>
      <c r="L27" s="165">
        <v>182</v>
      </c>
      <c r="M27" s="166">
        <v>318</v>
      </c>
      <c r="N27" s="151">
        <v>245</v>
      </c>
    </row>
    <row r="28" spans="1:16" s="91" customFormat="1" x14ac:dyDescent="0.25">
      <c r="A28" s="136" t="s">
        <v>147</v>
      </c>
      <c r="B28" s="137">
        <v>1693</v>
      </c>
      <c r="C28" s="138">
        <v>2076</v>
      </c>
      <c r="D28" s="139">
        <f t="shared" si="0"/>
        <v>-383</v>
      </c>
      <c r="E28" s="140">
        <f t="shared" si="1"/>
        <v>-0.18448940269749517</v>
      </c>
      <c r="F28" s="184">
        <v>1204</v>
      </c>
      <c r="G28" s="256">
        <v>771</v>
      </c>
      <c r="H28" s="257">
        <v>730</v>
      </c>
      <c r="I28" s="257">
        <v>1</v>
      </c>
      <c r="J28" s="257">
        <v>3</v>
      </c>
      <c r="K28" s="257">
        <v>1</v>
      </c>
      <c r="L28" s="257">
        <v>63</v>
      </c>
      <c r="M28" s="258">
        <v>124</v>
      </c>
      <c r="N28" s="259">
        <v>108</v>
      </c>
      <c r="P28"/>
    </row>
    <row r="29" spans="1:16" x14ac:dyDescent="0.25">
      <c r="A29" s="10" t="s">
        <v>83</v>
      </c>
      <c r="B29" s="107">
        <f>B27-B28</f>
        <v>4162</v>
      </c>
      <c r="C29" s="56">
        <f>C27-C28</f>
        <v>4896</v>
      </c>
      <c r="D29" s="57">
        <f t="shared" si="0"/>
        <v>-734</v>
      </c>
      <c r="E29" s="27">
        <f t="shared" si="1"/>
        <v>-0.14991830065359477</v>
      </c>
      <c r="F29" s="71">
        <f>F27-F28</f>
        <v>3453</v>
      </c>
      <c r="G29" s="253">
        <f>G27-G28</f>
        <v>1739</v>
      </c>
      <c r="H29" s="156">
        <f t="shared" ref="H29:N29" si="6">H27-H28</f>
        <v>2083</v>
      </c>
      <c r="I29" s="156">
        <f t="shared" si="6"/>
        <v>9</v>
      </c>
      <c r="J29" s="156">
        <f t="shared" si="6"/>
        <v>15</v>
      </c>
      <c r="K29" s="156">
        <f t="shared" si="6"/>
        <v>3</v>
      </c>
      <c r="L29" s="156">
        <f t="shared" si="6"/>
        <v>119</v>
      </c>
      <c r="M29" s="157">
        <f t="shared" si="6"/>
        <v>194</v>
      </c>
      <c r="N29" s="158">
        <f t="shared" si="6"/>
        <v>137</v>
      </c>
    </row>
    <row r="30" spans="1:16" x14ac:dyDescent="0.25">
      <c r="A30" s="5" t="s">
        <v>84</v>
      </c>
      <c r="B30" s="112">
        <v>57123</v>
      </c>
      <c r="C30" s="62">
        <v>55696</v>
      </c>
      <c r="D30" s="63">
        <f t="shared" si="0"/>
        <v>1427</v>
      </c>
      <c r="E30" s="28">
        <f t="shared" si="1"/>
        <v>2.5621229531743752E-2</v>
      </c>
      <c r="F30" s="72">
        <v>45255</v>
      </c>
      <c r="G30" s="167">
        <v>48225</v>
      </c>
      <c r="H30" s="168">
        <v>3037</v>
      </c>
      <c r="I30" s="168">
        <v>105</v>
      </c>
      <c r="J30" s="168">
        <v>1110</v>
      </c>
      <c r="K30" s="168">
        <v>45</v>
      </c>
      <c r="L30" s="168">
        <v>690</v>
      </c>
      <c r="M30" s="169">
        <v>3911</v>
      </c>
      <c r="N30" s="159">
        <v>1940</v>
      </c>
    </row>
    <row r="31" spans="1:16" x14ac:dyDescent="0.25">
      <c r="A31" s="4" t="s">
        <v>85</v>
      </c>
      <c r="B31" s="109">
        <v>52156</v>
      </c>
      <c r="C31" s="50">
        <v>50735</v>
      </c>
      <c r="D31" s="51">
        <f t="shared" si="0"/>
        <v>1421</v>
      </c>
      <c r="E31" s="25">
        <f t="shared" si="1"/>
        <v>2.8008278308859762E-2</v>
      </c>
      <c r="F31" s="69">
        <v>41019</v>
      </c>
      <c r="G31" s="251">
        <v>42161</v>
      </c>
      <c r="H31" s="165">
        <v>3811</v>
      </c>
      <c r="I31" s="165">
        <v>112</v>
      </c>
      <c r="J31" s="165">
        <v>1860</v>
      </c>
      <c r="K31" s="165">
        <v>22</v>
      </c>
      <c r="L31" s="165">
        <v>891</v>
      </c>
      <c r="M31" s="166">
        <v>3299</v>
      </c>
      <c r="N31" s="151">
        <v>2135</v>
      </c>
    </row>
    <row r="32" spans="1:16" x14ac:dyDescent="0.25">
      <c r="A32" s="9" t="s">
        <v>191</v>
      </c>
      <c r="B32" s="110">
        <v>214</v>
      </c>
      <c r="C32" s="53">
        <v>205</v>
      </c>
      <c r="D32" s="54">
        <f t="shared" si="0"/>
        <v>9</v>
      </c>
      <c r="E32" s="92">
        <f t="shared" si="1"/>
        <v>4.3902439024390241E-2</v>
      </c>
      <c r="F32" s="70">
        <v>176</v>
      </c>
      <c r="G32" s="252">
        <v>188</v>
      </c>
      <c r="H32" s="153">
        <v>3</v>
      </c>
      <c r="I32" s="153">
        <v>0</v>
      </c>
      <c r="J32" s="153">
        <v>1</v>
      </c>
      <c r="K32" s="153">
        <v>0</v>
      </c>
      <c r="L32" s="153">
        <v>0</v>
      </c>
      <c r="M32" s="154">
        <v>22</v>
      </c>
      <c r="N32" s="155">
        <v>3</v>
      </c>
    </row>
    <row r="33" spans="1:14" x14ac:dyDescent="0.25">
      <c r="A33" s="9" t="s">
        <v>148</v>
      </c>
      <c r="B33" s="110">
        <v>19923</v>
      </c>
      <c r="C33" s="53">
        <v>20181</v>
      </c>
      <c r="D33" s="54">
        <f t="shared" si="0"/>
        <v>-258</v>
      </c>
      <c r="E33" s="92">
        <f t="shared" si="1"/>
        <v>-1.2784302066299985E-2</v>
      </c>
      <c r="F33" s="70">
        <v>15462</v>
      </c>
      <c r="G33" s="252">
        <v>17617</v>
      </c>
      <c r="H33" s="153">
        <v>793</v>
      </c>
      <c r="I33" s="153">
        <v>29</v>
      </c>
      <c r="J33" s="153">
        <v>209</v>
      </c>
      <c r="K33" s="153">
        <v>7</v>
      </c>
      <c r="L33" s="153">
        <v>190</v>
      </c>
      <c r="M33" s="154">
        <v>1078</v>
      </c>
      <c r="N33" s="155">
        <v>464</v>
      </c>
    </row>
    <row r="34" spans="1:14" x14ac:dyDescent="0.25">
      <c r="A34" s="9" t="s">
        <v>149</v>
      </c>
      <c r="B34" s="110">
        <v>1191</v>
      </c>
      <c r="C34" s="53">
        <v>1218</v>
      </c>
      <c r="D34" s="54">
        <f t="shared" si="0"/>
        <v>-27</v>
      </c>
      <c r="E34" s="92">
        <f t="shared" si="1"/>
        <v>-2.2167487684729065E-2</v>
      </c>
      <c r="F34" s="70">
        <v>793</v>
      </c>
      <c r="G34" s="252">
        <v>973</v>
      </c>
      <c r="H34" s="153">
        <v>48</v>
      </c>
      <c r="I34" s="153">
        <v>1</v>
      </c>
      <c r="J34" s="153">
        <v>86</v>
      </c>
      <c r="K34" s="153">
        <v>2</v>
      </c>
      <c r="L34" s="153">
        <v>9</v>
      </c>
      <c r="M34" s="154">
        <v>72</v>
      </c>
      <c r="N34" s="155">
        <v>36</v>
      </c>
    </row>
    <row r="35" spans="1:14" x14ac:dyDescent="0.25">
      <c r="A35" s="10" t="s">
        <v>88</v>
      </c>
      <c r="B35" s="107">
        <f>B31-(B32+B33+B34)</f>
        <v>30828</v>
      </c>
      <c r="C35" s="56">
        <f>C31-(C32+C33+C34)</f>
        <v>29131</v>
      </c>
      <c r="D35" s="57">
        <f t="shared" si="0"/>
        <v>1697</v>
      </c>
      <c r="E35" s="27">
        <f t="shared" si="1"/>
        <v>5.82540935772888E-2</v>
      </c>
      <c r="F35" s="71">
        <f>F31-(F32+F33+F34)</f>
        <v>24588</v>
      </c>
      <c r="G35" s="253">
        <f>G31-(G32+G33+G34)</f>
        <v>23383</v>
      </c>
      <c r="H35" s="156">
        <f t="shared" ref="H35:N35" si="7">H31-(H32+H33+H34)</f>
        <v>2967</v>
      </c>
      <c r="I35" s="156">
        <f t="shared" si="7"/>
        <v>82</v>
      </c>
      <c r="J35" s="156">
        <f t="shared" si="7"/>
        <v>1564</v>
      </c>
      <c r="K35" s="156">
        <f t="shared" si="7"/>
        <v>13</v>
      </c>
      <c r="L35" s="156">
        <f t="shared" si="7"/>
        <v>692</v>
      </c>
      <c r="M35" s="157">
        <f t="shared" si="7"/>
        <v>2127</v>
      </c>
      <c r="N35" s="158">
        <f t="shared" si="7"/>
        <v>1632</v>
      </c>
    </row>
    <row r="36" spans="1:14" x14ac:dyDescent="0.25">
      <c r="A36" s="5" t="s">
        <v>150</v>
      </c>
      <c r="B36" s="112">
        <v>6393</v>
      </c>
      <c r="C36" s="62">
        <v>6307</v>
      </c>
      <c r="D36" s="63">
        <f t="shared" si="0"/>
        <v>86</v>
      </c>
      <c r="E36" s="28">
        <f t="shared" si="1"/>
        <v>1.3635642936419851E-2</v>
      </c>
      <c r="F36" s="72">
        <v>5066</v>
      </c>
      <c r="G36" s="167">
        <v>4686</v>
      </c>
      <c r="H36" s="168">
        <v>940</v>
      </c>
      <c r="I36" s="168">
        <v>22</v>
      </c>
      <c r="J36" s="168">
        <v>173</v>
      </c>
      <c r="K36" s="168">
        <v>4</v>
      </c>
      <c r="L36" s="168">
        <v>187</v>
      </c>
      <c r="M36" s="169">
        <v>381</v>
      </c>
      <c r="N36" s="159">
        <v>289</v>
      </c>
    </row>
    <row r="37" spans="1:14" x14ac:dyDescent="0.25">
      <c r="A37" s="5" t="s">
        <v>151</v>
      </c>
      <c r="B37" s="112">
        <v>9572</v>
      </c>
      <c r="C37" s="62">
        <v>9202</v>
      </c>
      <c r="D37" s="63">
        <f t="shared" si="0"/>
        <v>370</v>
      </c>
      <c r="E37" s="28">
        <f t="shared" si="1"/>
        <v>4.0208650293414472E-2</v>
      </c>
      <c r="F37" s="72">
        <v>6810</v>
      </c>
      <c r="G37" s="167">
        <v>8383</v>
      </c>
      <c r="H37" s="168">
        <v>118</v>
      </c>
      <c r="I37" s="168">
        <v>8</v>
      </c>
      <c r="J37" s="168">
        <v>321</v>
      </c>
      <c r="K37" s="168">
        <v>3</v>
      </c>
      <c r="L37" s="168">
        <v>96</v>
      </c>
      <c r="M37" s="169">
        <v>643</v>
      </c>
      <c r="N37" s="159">
        <v>364</v>
      </c>
    </row>
    <row r="38" spans="1:14" x14ac:dyDescent="0.25">
      <c r="A38" s="4" t="s">
        <v>152</v>
      </c>
      <c r="B38" s="109">
        <v>5848</v>
      </c>
      <c r="C38" s="50">
        <v>5999</v>
      </c>
      <c r="D38" s="51">
        <f t="shared" si="0"/>
        <v>-151</v>
      </c>
      <c r="E38" s="25">
        <f t="shared" si="1"/>
        <v>-2.5170861810301717E-2</v>
      </c>
      <c r="F38" s="69">
        <v>4465</v>
      </c>
      <c r="G38" s="251">
        <v>5489</v>
      </c>
      <c r="H38" s="165">
        <v>52</v>
      </c>
      <c r="I38" s="165">
        <v>12</v>
      </c>
      <c r="J38" s="165">
        <v>30</v>
      </c>
      <c r="K38" s="165">
        <v>3</v>
      </c>
      <c r="L38" s="165">
        <v>18</v>
      </c>
      <c r="M38" s="166">
        <v>244</v>
      </c>
      <c r="N38" s="151">
        <v>56</v>
      </c>
    </row>
    <row r="39" spans="1:14" x14ac:dyDescent="0.25">
      <c r="A39" s="9" t="s">
        <v>134</v>
      </c>
      <c r="B39" s="110">
        <v>1251</v>
      </c>
      <c r="C39" s="53">
        <v>1290</v>
      </c>
      <c r="D39" s="54">
        <f t="shared" si="0"/>
        <v>-39</v>
      </c>
      <c r="E39" s="92">
        <f t="shared" si="1"/>
        <v>-3.0232558139534883E-2</v>
      </c>
      <c r="F39" s="70">
        <v>937</v>
      </c>
      <c r="G39" s="252">
        <v>1170</v>
      </c>
      <c r="H39" s="153">
        <v>8</v>
      </c>
      <c r="I39" s="153">
        <v>1</v>
      </c>
      <c r="J39" s="153">
        <v>16</v>
      </c>
      <c r="K39" s="153">
        <v>0</v>
      </c>
      <c r="L39" s="153">
        <v>2</v>
      </c>
      <c r="M39" s="154">
        <v>54</v>
      </c>
      <c r="N39" s="155">
        <v>10</v>
      </c>
    </row>
    <row r="40" spans="1:14" x14ac:dyDescent="0.25">
      <c r="A40" s="9" t="s">
        <v>146</v>
      </c>
      <c r="B40" s="110">
        <v>1311</v>
      </c>
      <c r="C40" s="53">
        <v>1354</v>
      </c>
      <c r="D40" s="54">
        <f t="shared" si="0"/>
        <v>-43</v>
      </c>
      <c r="E40" s="92">
        <f t="shared" si="1"/>
        <v>-3.1757754800590843E-2</v>
      </c>
      <c r="F40" s="70">
        <v>980</v>
      </c>
      <c r="G40" s="252">
        <v>1198</v>
      </c>
      <c r="H40" s="153">
        <v>19</v>
      </c>
      <c r="I40" s="153">
        <v>6</v>
      </c>
      <c r="J40" s="153">
        <v>6</v>
      </c>
      <c r="K40" s="153">
        <v>1</v>
      </c>
      <c r="L40" s="153">
        <v>10</v>
      </c>
      <c r="M40" s="154">
        <v>71</v>
      </c>
      <c r="N40" s="155">
        <v>19</v>
      </c>
    </row>
    <row r="41" spans="1:14" x14ac:dyDescent="0.25">
      <c r="A41" s="10" t="s">
        <v>153</v>
      </c>
      <c r="B41" s="107">
        <f>B38-(B39+B40)</f>
        <v>3286</v>
      </c>
      <c r="C41" s="56">
        <f>C38-(C39+C40)</f>
        <v>3355</v>
      </c>
      <c r="D41" s="57">
        <f t="shared" si="0"/>
        <v>-69</v>
      </c>
      <c r="E41" s="27">
        <f t="shared" si="1"/>
        <v>-2.0566318926974664E-2</v>
      </c>
      <c r="F41" s="71">
        <f>F38-(F39+F40)</f>
        <v>2548</v>
      </c>
      <c r="G41" s="253">
        <f>G38-(G39+G40)</f>
        <v>3121</v>
      </c>
      <c r="H41" s="156">
        <f t="shared" ref="H41:N41" si="8">H38-(H39+H40)</f>
        <v>25</v>
      </c>
      <c r="I41" s="156">
        <f t="shared" si="8"/>
        <v>5</v>
      </c>
      <c r="J41" s="156">
        <f t="shared" si="8"/>
        <v>8</v>
      </c>
      <c r="K41" s="156">
        <f t="shared" si="8"/>
        <v>2</v>
      </c>
      <c r="L41" s="156">
        <f t="shared" si="8"/>
        <v>6</v>
      </c>
      <c r="M41" s="157">
        <f t="shared" si="8"/>
        <v>119</v>
      </c>
      <c r="N41" s="158">
        <f t="shared" si="8"/>
        <v>27</v>
      </c>
    </row>
    <row r="42" spans="1:14" x14ac:dyDescent="0.25">
      <c r="A42" s="5" t="s">
        <v>157</v>
      </c>
      <c r="B42" s="112">
        <v>24474</v>
      </c>
      <c r="C42" s="62">
        <v>25201</v>
      </c>
      <c r="D42" s="63">
        <f t="shared" si="0"/>
        <v>-727</v>
      </c>
      <c r="E42" s="28">
        <f t="shared" si="1"/>
        <v>-2.8848061584857743E-2</v>
      </c>
      <c r="F42" s="72">
        <v>18797</v>
      </c>
      <c r="G42" s="167">
        <v>19075</v>
      </c>
      <c r="H42" s="168">
        <v>2072</v>
      </c>
      <c r="I42" s="168">
        <v>104</v>
      </c>
      <c r="J42" s="168">
        <v>714</v>
      </c>
      <c r="K42" s="168">
        <v>11</v>
      </c>
      <c r="L42" s="168">
        <v>493</v>
      </c>
      <c r="M42" s="169">
        <v>2005</v>
      </c>
      <c r="N42" s="159">
        <v>1260</v>
      </c>
    </row>
    <row r="43" spans="1:14" x14ac:dyDescent="0.25">
      <c r="A43" s="5" t="s">
        <v>158</v>
      </c>
      <c r="B43" s="112">
        <v>23070</v>
      </c>
      <c r="C43" s="62">
        <v>24431</v>
      </c>
      <c r="D43" s="63">
        <f t="shared" si="0"/>
        <v>-1361</v>
      </c>
      <c r="E43" s="28">
        <f t="shared" si="1"/>
        <v>-5.5707912078916129E-2</v>
      </c>
      <c r="F43" s="72">
        <v>17719</v>
      </c>
      <c r="G43" s="167">
        <v>5631</v>
      </c>
      <c r="H43" s="168">
        <v>15923</v>
      </c>
      <c r="I43" s="168">
        <v>42</v>
      </c>
      <c r="J43" s="168">
        <v>87</v>
      </c>
      <c r="K43" s="168">
        <v>10</v>
      </c>
      <c r="L43" s="168">
        <v>318</v>
      </c>
      <c r="M43" s="169">
        <v>1059</v>
      </c>
      <c r="N43" s="159">
        <v>493</v>
      </c>
    </row>
    <row r="44" spans="1:14" x14ac:dyDescent="0.25">
      <c r="A44" s="5" t="s">
        <v>185</v>
      </c>
      <c r="B44" s="112">
        <v>6811</v>
      </c>
      <c r="C44" s="62">
        <v>6369</v>
      </c>
      <c r="D44" s="63">
        <f t="shared" si="0"/>
        <v>442</v>
      </c>
      <c r="E44" s="28">
        <f t="shared" si="1"/>
        <v>6.9398649709530538E-2</v>
      </c>
      <c r="F44" s="72">
        <v>5217</v>
      </c>
      <c r="G44" s="167">
        <v>5918</v>
      </c>
      <c r="H44" s="168">
        <v>346</v>
      </c>
      <c r="I44" s="168">
        <v>19</v>
      </c>
      <c r="J44" s="168">
        <v>62</v>
      </c>
      <c r="K44" s="168">
        <v>2</v>
      </c>
      <c r="L44" s="168">
        <v>40</v>
      </c>
      <c r="M44" s="169">
        <v>424</v>
      </c>
      <c r="N44" s="159">
        <v>158</v>
      </c>
    </row>
    <row r="45" spans="1:14" x14ac:dyDescent="0.25">
      <c r="A45" s="5" t="s">
        <v>154</v>
      </c>
      <c r="B45" s="112">
        <v>15209</v>
      </c>
      <c r="C45" s="62">
        <v>15246</v>
      </c>
      <c r="D45" s="63">
        <f t="shared" si="0"/>
        <v>-37</v>
      </c>
      <c r="E45" s="28">
        <f t="shared" si="1"/>
        <v>-2.4268660632296994E-3</v>
      </c>
      <c r="F45" s="72">
        <v>12121</v>
      </c>
      <c r="G45" s="167">
        <v>12911</v>
      </c>
      <c r="H45" s="168">
        <v>1046</v>
      </c>
      <c r="I45" s="168">
        <v>39</v>
      </c>
      <c r="J45" s="168">
        <v>237</v>
      </c>
      <c r="K45" s="168">
        <v>5</v>
      </c>
      <c r="L45" s="168">
        <v>86</v>
      </c>
      <c r="M45" s="169">
        <v>885</v>
      </c>
      <c r="N45" s="159">
        <v>312</v>
      </c>
    </row>
    <row r="46" spans="1:14" x14ac:dyDescent="0.25">
      <c r="A46" s="4" t="s">
        <v>64</v>
      </c>
      <c r="B46" s="109">
        <v>61682</v>
      </c>
      <c r="C46" s="50">
        <v>56607</v>
      </c>
      <c r="D46" s="51">
        <f t="shared" si="0"/>
        <v>5075</v>
      </c>
      <c r="E46" s="25">
        <f t="shared" si="1"/>
        <v>8.9653223099616652E-2</v>
      </c>
      <c r="F46" s="69">
        <v>49134</v>
      </c>
      <c r="G46" s="251">
        <v>49822</v>
      </c>
      <c r="H46" s="165">
        <v>3269</v>
      </c>
      <c r="I46" s="165">
        <v>108</v>
      </c>
      <c r="J46" s="165">
        <v>4082</v>
      </c>
      <c r="K46" s="165">
        <v>15</v>
      </c>
      <c r="L46" s="165">
        <v>634</v>
      </c>
      <c r="M46" s="166">
        <v>3752</v>
      </c>
      <c r="N46" s="151">
        <v>2190</v>
      </c>
    </row>
    <row r="47" spans="1:14" x14ac:dyDescent="0.25">
      <c r="A47" s="9" t="s">
        <v>194</v>
      </c>
      <c r="B47" s="110">
        <v>24238</v>
      </c>
      <c r="C47" s="53">
        <v>23997</v>
      </c>
      <c r="D47" s="54">
        <f t="shared" si="0"/>
        <v>241</v>
      </c>
      <c r="E47" s="92">
        <f t="shared" si="1"/>
        <v>1.0042922031920656E-2</v>
      </c>
      <c r="F47" s="70">
        <v>19809</v>
      </c>
      <c r="G47" s="252">
        <v>20053</v>
      </c>
      <c r="H47" s="153">
        <v>1407</v>
      </c>
      <c r="I47" s="153">
        <v>39</v>
      </c>
      <c r="J47" s="153">
        <v>909</v>
      </c>
      <c r="K47" s="153">
        <v>3</v>
      </c>
      <c r="L47" s="153">
        <v>215</v>
      </c>
      <c r="M47" s="154">
        <v>1612</v>
      </c>
      <c r="N47" s="155">
        <v>1006</v>
      </c>
    </row>
    <row r="48" spans="1:14" x14ac:dyDescent="0.25">
      <c r="A48" s="10" t="s">
        <v>155</v>
      </c>
      <c r="B48" s="107">
        <f>B46-B47</f>
        <v>37444</v>
      </c>
      <c r="C48" s="56">
        <f>C46-C47</f>
        <v>32610</v>
      </c>
      <c r="D48" s="57">
        <f t="shared" si="0"/>
        <v>4834</v>
      </c>
      <c r="E48" s="27">
        <f t="shared" si="1"/>
        <v>0.14823673719717878</v>
      </c>
      <c r="F48" s="71">
        <f>F46-F47</f>
        <v>29325</v>
      </c>
      <c r="G48" s="253">
        <f t="shared" ref="G48:N48" si="9">G46-G47</f>
        <v>29769</v>
      </c>
      <c r="H48" s="156">
        <f t="shared" si="9"/>
        <v>1862</v>
      </c>
      <c r="I48" s="156">
        <f t="shared" si="9"/>
        <v>69</v>
      </c>
      <c r="J48" s="156">
        <f t="shared" si="9"/>
        <v>3173</v>
      </c>
      <c r="K48" s="156">
        <f t="shared" si="9"/>
        <v>12</v>
      </c>
      <c r="L48" s="156">
        <f t="shared" si="9"/>
        <v>419</v>
      </c>
      <c r="M48" s="157">
        <f t="shared" si="9"/>
        <v>2140</v>
      </c>
      <c r="N48" s="158">
        <f t="shared" si="9"/>
        <v>1184</v>
      </c>
    </row>
    <row r="49" spans="1:14" ht="15.75" thickBot="1" x14ac:dyDescent="0.3">
      <c r="A49" s="43" t="s">
        <v>156</v>
      </c>
      <c r="B49" s="116">
        <v>13129</v>
      </c>
      <c r="C49" s="44">
        <v>13143</v>
      </c>
      <c r="D49" s="67">
        <f>B49-C49</f>
        <v>-14</v>
      </c>
      <c r="E49" s="45">
        <f>D49/C49</f>
        <v>-1.0652058129802936E-3</v>
      </c>
      <c r="F49" s="185">
        <v>10595</v>
      </c>
      <c r="G49" s="264">
        <v>10199</v>
      </c>
      <c r="H49" s="172">
        <v>1512</v>
      </c>
      <c r="I49" s="172">
        <v>31</v>
      </c>
      <c r="J49" s="172">
        <v>224</v>
      </c>
      <c r="K49" s="172">
        <v>7</v>
      </c>
      <c r="L49" s="172">
        <v>310</v>
      </c>
      <c r="M49" s="173">
        <v>846</v>
      </c>
      <c r="N49" s="265">
        <v>696</v>
      </c>
    </row>
  </sheetData>
  <mergeCells count="9">
    <mergeCell ref="G4:L4"/>
    <mergeCell ref="M4:M5"/>
    <mergeCell ref="N4:N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63" fitToHeight="0" orientation="landscape" r:id="rId1"/>
  <headerFooter>
    <oddFooter>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opLeftCell="B1" zoomScaleNormal="100" workbookViewId="0">
      <selection activeCell="P5" sqref="P5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3.7109375" customWidth="1"/>
    <col min="7" max="14" width="10.7109375" customWidth="1"/>
  </cols>
  <sheetData>
    <row r="1" spans="1:14" x14ac:dyDescent="0.25">
      <c r="A1" s="1" t="s">
        <v>159</v>
      </c>
      <c r="B1" s="1"/>
    </row>
    <row r="2" spans="1:14" x14ac:dyDescent="0.25">
      <c r="A2" s="2" t="s">
        <v>1</v>
      </c>
      <c r="B2" s="2"/>
      <c r="G2" s="95"/>
      <c r="H2" s="95"/>
      <c r="I2" s="95"/>
      <c r="J2" s="95"/>
      <c r="K2" s="95"/>
      <c r="L2" s="95"/>
      <c r="M2" s="95"/>
    </row>
    <row r="3" spans="1:14" ht="15.75" thickBot="1" x14ac:dyDescent="0.3">
      <c r="I3" s="85"/>
    </row>
    <row r="4" spans="1:14" ht="15" customHeight="1" x14ac:dyDescent="0.25">
      <c r="A4" s="354" t="s">
        <v>2</v>
      </c>
      <c r="B4" s="361" t="s">
        <v>192</v>
      </c>
      <c r="C4" s="356" t="s">
        <v>3</v>
      </c>
      <c r="D4" s="358" t="s">
        <v>5</v>
      </c>
      <c r="E4" s="351" t="s">
        <v>4</v>
      </c>
      <c r="F4" s="361" t="s">
        <v>6</v>
      </c>
      <c r="G4" s="363" t="s">
        <v>7</v>
      </c>
      <c r="H4" s="364"/>
      <c r="I4" s="364"/>
      <c r="J4" s="364"/>
      <c r="K4" s="364"/>
      <c r="L4" s="365"/>
      <c r="M4" s="351" t="s">
        <v>12</v>
      </c>
      <c r="N4" s="361" t="s">
        <v>13</v>
      </c>
    </row>
    <row r="5" spans="1:14" ht="75.75" thickBot="1" x14ac:dyDescent="0.3">
      <c r="A5" s="355"/>
      <c r="B5" s="362"/>
      <c r="C5" s="357"/>
      <c r="D5" s="359"/>
      <c r="E5" s="360"/>
      <c r="F5" s="362"/>
      <c r="G5" s="147" t="s">
        <v>8</v>
      </c>
      <c r="H5" s="148" t="s">
        <v>9</v>
      </c>
      <c r="I5" s="148" t="s">
        <v>186</v>
      </c>
      <c r="J5" s="148" t="s">
        <v>10</v>
      </c>
      <c r="K5" s="148" t="s">
        <v>187</v>
      </c>
      <c r="L5" s="148" t="s">
        <v>11</v>
      </c>
      <c r="M5" s="352"/>
      <c r="N5" s="362"/>
    </row>
    <row r="6" spans="1:14" x14ac:dyDescent="0.25">
      <c r="A6" s="3" t="s">
        <v>159</v>
      </c>
      <c r="B6" s="108">
        <v>40999</v>
      </c>
      <c r="C6" s="12">
        <v>42270</v>
      </c>
      <c r="D6" s="13">
        <f>B6-C6</f>
        <v>-1271</v>
      </c>
      <c r="E6" s="24">
        <f>D6/C6</f>
        <v>-3.0068606576768395E-2</v>
      </c>
      <c r="F6" s="68">
        <v>31745</v>
      </c>
      <c r="G6" s="239">
        <v>38857</v>
      </c>
      <c r="H6" s="228">
        <v>186</v>
      </c>
      <c r="I6" s="228">
        <v>91</v>
      </c>
      <c r="J6" s="228">
        <v>162</v>
      </c>
      <c r="K6" s="228">
        <v>4</v>
      </c>
      <c r="L6" s="228">
        <v>170</v>
      </c>
      <c r="M6" s="267">
        <v>1529</v>
      </c>
      <c r="N6" s="150">
        <v>386</v>
      </c>
    </row>
    <row r="7" spans="1:14" x14ac:dyDescent="0.25">
      <c r="A7" s="5" t="s">
        <v>160</v>
      </c>
      <c r="B7" s="112">
        <v>568</v>
      </c>
      <c r="C7" s="20">
        <v>567</v>
      </c>
      <c r="D7" s="21">
        <f t="shared" ref="D7:D38" si="0">B7-C7</f>
        <v>1</v>
      </c>
      <c r="E7" s="28">
        <f t="shared" ref="E7:E38" si="1">D7/C7</f>
        <v>1.7636684303350969E-3</v>
      </c>
      <c r="F7" s="72">
        <v>432</v>
      </c>
      <c r="G7" s="167">
        <v>549</v>
      </c>
      <c r="H7" s="168">
        <v>2</v>
      </c>
      <c r="I7" s="168">
        <v>3</v>
      </c>
      <c r="J7" s="168">
        <v>2</v>
      </c>
      <c r="K7" s="168">
        <v>0</v>
      </c>
      <c r="L7" s="168">
        <v>2</v>
      </c>
      <c r="M7" s="169">
        <v>10</v>
      </c>
      <c r="N7" s="159">
        <v>4</v>
      </c>
    </row>
    <row r="8" spans="1:14" x14ac:dyDescent="0.25">
      <c r="A8" s="5" t="s">
        <v>161</v>
      </c>
      <c r="B8" s="112">
        <v>8375</v>
      </c>
      <c r="C8" s="20">
        <v>8407</v>
      </c>
      <c r="D8" s="21">
        <f t="shared" si="0"/>
        <v>-32</v>
      </c>
      <c r="E8" s="28">
        <f t="shared" si="1"/>
        <v>-3.8063518496491019E-3</v>
      </c>
      <c r="F8" s="72">
        <v>6587</v>
      </c>
      <c r="G8" s="167">
        <v>7774</v>
      </c>
      <c r="H8" s="168">
        <v>74</v>
      </c>
      <c r="I8" s="168">
        <v>15</v>
      </c>
      <c r="J8" s="168">
        <v>78</v>
      </c>
      <c r="K8" s="168">
        <v>0</v>
      </c>
      <c r="L8" s="168">
        <v>53</v>
      </c>
      <c r="M8" s="169">
        <v>381</v>
      </c>
      <c r="N8" s="159">
        <v>99</v>
      </c>
    </row>
    <row r="9" spans="1:14" x14ac:dyDescent="0.25">
      <c r="A9" s="5" t="s">
        <v>162</v>
      </c>
      <c r="B9" s="112">
        <v>3911</v>
      </c>
      <c r="C9" s="20">
        <v>3909</v>
      </c>
      <c r="D9" s="21">
        <f t="shared" si="0"/>
        <v>2</v>
      </c>
      <c r="E9" s="28">
        <f t="shared" si="1"/>
        <v>5.1163980557687391E-4</v>
      </c>
      <c r="F9" s="72">
        <v>2958</v>
      </c>
      <c r="G9" s="167">
        <v>3698</v>
      </c>
      <c r="H9" s="168">
        <v>18</v>
      </c>
      <c r="I9" s="168">
        <v>6</v>
      </c>
      <c r="J9" s="168">
        <v>9</v>
      </c>
      <c r="K9" s="168">
        <v>0</v>
      </c>
      <c r="L9" s="168">
        <v>5</v>
      </c>
      <c r="M9" s="169">
        <v>175</v>
      </c>
      <c r="N9" s="159">
        <v>41</v>
      </c>
    </row>
    <row r="10" spans="1:14" x14ac:dyDescent="0.25">
      <c r="A10" s="4" t="s">
        <v>163</v>
      </c>
      <c r="B10" s="109">
        <v>4224</v>
      </c>
      <c r="C10" s="14">
        <v>4408</v>
      </c>
      <c r="D10" s="15">
        <f t="shared" si="0"/>
        <v>-184</v>
      </c>
      <c r="E10" s="25">
        <f t="shared" si="1"/>
        <v>-4.1742286751361164E-2</v>
      </c>
      <c r="F10" s="69">
        <v>3299</v>
      </c>
      <c r="G10" s="164">
        <v>4045</v>
      </c>
      <c r="H10" s="245">
        <v>9</v>
      </c>
      <c r="I10" s="245">
        <v>7</v>
      </c>
      <c r="J10" s="245">
        <v>7</v>
      </c>
      <c r="K10" s="245">
        <v>0</v>
      </c>
      <c r="L10" s="245">
        <v>13</v>
      </c>
      <c r="M10" s="266">
        <v>143</v>
      </c>
      <c r="N10" s="151">
        <v>25</v>
      </c>
    </row>
    <row r="11" spans="1:14" x14ac:dyDescent="0.25">
      <c r="A11" s="9" t="s">
        <v>164</v>
      </c>
      <c r="B11" s="110">
        <v>842</v>
      </c>
      <c r="C11" s="16">
        <v>881</v>
      </c>
      <c r="D11" s="17">
        <f t="shared" si="0"/>
        <v>-39</v>
      </c>
      <c r="E11" s="26">
        <f t="shared" si="1"/>
        <v>-4.4267877412031781E-2</v>
      </c>
      <c r="F11" s="70">
        <v>644</v>
      </c>
      <c r="G11" s="152">
        <v>819</v>
      </c>
      <c r="H11" s="153">
        <v>2</v>
      </c>
      <c r="I11" s="153">
        <v>1</v>
      </c>
      <c r="J11" s="153">
        <v>1</v>
      </c>
      <c r="K11" s="153">
        <v>0</v>
      </c>
      <c r="L11" s="153">
        <v>2</v>
      </c>
      <c r="M11" s="154">
        <v>17</v>
      </c>
      <c r="N11" s="155">
        <v>5</v>
      </c>
    </row>
    <row r="12" spans="1:14" x14ac:dyDescent="0.25">
      <c r="A12" s="9" t="s">
        <v>165</v>
      </c>
      <c r="B12" s="110">
        <v>164</v>
      </c>
      <c r="C12" s="16">
        <v>197</v>
      </c>
      <c r="D12" s="17">
        <f t="shared" si="0"/>
        <v>-33</v>
      </c>
      <c r="E12" s="26">
        <f t="shared" si="1"/>
        <v>-0.16751269035532995</v>
      </c>
      <c r="F12" s="70">
        <v>129</v>
      </c>
      <c r="G12" s="152">
        <v>158</v>
      </c>
      <c r="H12" s="153">
        <v>0</v>
      </c>
      <c r="I12" s="153">
        <v>1</v>
      </c>
      <c r="J12" s="153">
        <v>0</v>
      </c>
      <c r="K12" s="153">
        <v>0</v>
      </c>
      <c r="L12" s="153">
        <v>1</v>
      </c>
      <c r="M12" s="154">
        <v>4</v>
      </c>
      <c r="N12" s="155">
        <v>0</v>
      </c>
    </row>
    <row r="13" spans="1:14" x14ac:dyDescent="0.25">
      <c r="A13" s="10" t="s">
        <v>166</v>
      </c>
      <c r="B13" s="107">
        <f>B10-(B11+B12)</f>
        <v>3218</v>
      </c>
      <c r="C13" s="18">
        <f>C10-(C11+C12)</f>
        <v>3330</v>
      </c>
      <c r="D13" s="19">
        <f t="shared" si="0"/>
        <v>-112</v>
      </c>
      <c r="E13" s="27">
        <f t="shared" si="1"/>
        <v>-3.3633633633633635E-2</v>
      </c>
      <c r="F13" s="71">
        <f>F10-(F11+F12)</f>
        <v>2526</v>
      </c>
      <c r="G13" s="238">
        <f>G10-(G11+G12)</f>
        <v>3068</v>
      </c>
      <c r="H13" s="156">
        <f t="shared" ref="H13:N13" si="2">H10-(H11+H12)</f>
        <v>7</v>
      </c>
      <c r="I13" s="156">
        <f t="shared" si="2"/>
        <v>5</v>
      </c>
      <c r="J13" s="156">
        <f t="shared" si="2"/>
        <v>6</v>
      </c>
      <c r="K13" s="156">
        <f t="shared" si="2"/>
        <v>0</v>
      </c>
      <c r="L13" s="156">
        <f t="shared" si="2"/>
        <v>10</v>
      </c>
      <c r="M13" s="157">
        <f t="shared" si="2"/>
        <v>122</v>
      </c>
      <c r="N13" s="158">
        <f t="shared" si="2"/>
        <v>20</v>
      </c>
    </row>
    <row r="14" spans="1:14" x14ac:dyDescent="0.25">
      <c r="A14" s="4" t="s">
        <v>34</v>
      </c>
      <c r="B14" s="109">
        <v>4305</v>
      </c>
      <c r="C14" s="14">
        <v>4594</v>
      </c>
      <c r="D14" s="15">
        <f t="shared" si="0"/>
        <v>-289</v>
      </c>
      <c r="E14" s="25">
        <f t="shared" si="1"/>
        <v>-6.2908141053548111E-2</v>
      </c>
      <c r="F14" s="69">
        <v>3354</v>
      </c>
      <c r="G14" s="164">
        <v>4117</v>
      </c>
      <c r="H14" s="245">
        <v>10</v>
      </c>
      <c r="I14" s="245">
        <v>4</v>
      </c>
      <c r="J14" s="245">
        <v>17</v>
      </c>
      <c r="K14" s="245">
        <v>0</v>
      </c>
      <c r="L14" s="245">
        <v>9</v>
      </c>
      <c r="M14" s="222">
        <v>148</v>
      </c>
      <c r="N14" s="151">
        <v>29</v>
      </c>
    </row>
    <row r="15" spans="1:14" x14ac:dyDescent="0.25">
      <c r="A15" s="9" t="s">
        <v>167</v>
      </c>
      <c r="B15" s="110">
        <v>1745</v>
      </c>
      <c r="C15" s="16">
        <v>1820</v>
      </c>
      <c r="D15" s="17">
        <f t="shared" si="0"/>
        <v>-75</v>
      </c>
      <c r="E15" s="26">
        <f t="shared" si="1"/>
        <v>-4.1208791208791208E-2</v>
      </c>
      <c r="F15" s="70">
        <v>1312</v>
      </c>
      <c r="G15" s="152">
        <v>1652</v>
      </c>
      <c r="H15" s="153">
        <v>6</v>
      </c>
      <c r="I15" s="153">
        <v>1</v>
      </c>
      <c r="J15" s="153">
        <v>12</v>
      </c>
      <c r="K15" s="153">
        <v>0</v>
      </c>
      <c r="L15" s="153">
        <v>5</v>
      </c>
      <c r="M15" s="154">
        <v>69</v>
      </c>
      <c r="N15" s="155">
        <v>14</v>
      </c>
    </row>
    <row r="16" spans="1:14" x14ac:dyDescent="0.25">
      <c r="A16" s="9" t="s">
        <v>136</v>
      </c>
      <c r="B16" s="110">
        <v>338</v>
      </c>
      <c r="C16" s="16">
        <v>415</v>
      </c>
      <c r="D16" s="17">
        <f t="shared" si="0"/>
        <v>-77</v>
      </c>
      <c r="E16" s="26">
        <f t="shared" si="1"/>
        <v>-0.1855421686746988</v>
      </c>
      <c r="F16" s="70">
        <v>280</v>
      </c>
      <c r="G16" s="152">
        <v>324</v>
      </c>
      <c r="H16" s="153">
        <v>2</v>
      </c>
      <c r="I16" s="153">
        <v>0</v>
      </c>
      <c r="J16" s="153">
        <v>0</v>
      </c>
      <c r="K16" s="153">
        <v>0</v>
      </c>
      <c r="L16" s="153">
        <v>1</v>
      </c>
      <c r="M16" s="154">
        <v>11</v>
      </c>
      <c r="N16" s="155">
        <v>4</v>
      </c>
    </row>
    <row r="17" spans="1:14" x14ac:dyDescent="0.25">
      <c r="A17" s="10" t="s">
        <v>36</v>
      </c>
      <c r="B17" s="107">
        <f>B14-(B15+B16)</f>
        <v>2222</v>
      </c>
      <c r="C17" s="18">
        <f>C14-(C15+C16)</f>
        <v>2359</v>
      </c>
      <c r="D17" s="19">
        <f t="shared" si="0"/>
        <v>-137</v>
      </c>
      <c r="E17" s="27">
        <f t="shared" si="1"/>
        <v>-5.8075455701568461E-2</v>
      </c>
      <c r="F17" s="71">
        <f>F14-(F15+F16)</f>
        <v>1762</v>
      </c>
      <c r="G17" s="238">
        <f>G14-(G15+G16)</f>
        <v>2141</v>
      </c>
      <c r="H17" s="156">
        <f t="shared" ref="H17:N17" si="3">H14-(H15+H16)</f>
        <v>2</v>
      </c>
      <c r="I17" s="156">
        <f t="shared" si="3"/>
        <v>3</v>
      </c>
      <c r="J17" s="156">
        <f t="shared" si="3"/>
        <v>5</v>
      </c>
      <c r="K17" s="156">
        <f t="shared" si="3"/>
        <v>0</v>
      </c>
      <c r="L17" s="156">
        <f t="shared" si="3"/>
        <v>3</v>
      </c>
      <c r="M17" s="157">
        <f t="shared" si="3"/>
        <v>68</v>
      </c>
      <c r="N17" s="158">
        <f t="shared" si="3"/>
        <v>11</v>
      </c>
    </row>
    <row r="18" spans="1:14" x14ac:dyDescent="0.25">
      <c r="A18" s="4" t="s">
        <v>168</v>
      </c>
      <c r="B18" s="109">
        <v>1131</v>
      </c>
      <c r="C18" s="14">
        <v>1169</v>
      </c>
      <c r="D18" s="15">
        <f t="shared" si="0"/>
        <v>-38</v>
      </c>
      <c r="E18" s="25">
        <f t="shared" si="1"/>
        <v>-3.2506415739948676E-2</v>
      </c>
      <c r="F18" s="69">
        <v>869</v>
      </c>
      <c r="G18" s="164">
        <v>1065</v>
      </c>
      <c r="H18" s="165">
        <v>11</v>
      </c>
      <c r="I18" s="165">
        <v>3</v>
      </c>
      <c r="J18" s="165">
        <v>3</v>
      </c>
      <c r="K18" s="165">
        <v>0</v>
      </c>
      <c r="L18" s="165">
        <v>4</v>
      </c>
      <c r="M18" s="166">
        <v>45</v>
      </c>
      <c r="N18" s="151">
        <v>10</v>
      </c>
    </row>
    <row r="19" spans="1:14" x14ac:dyDescent="0.25">
      <c r="A19" s="9" t="s">
        <v>169</v>
      </c>
      <c r="B19" s="110">
        <v>240</v>
      </c>
      <c r="C19" s="16">
        <v>216</v>
      </c>
      <c r="D19" s="17">
        <f t="shared" si="0"/>
        <v>24</v>
      </c>
      <c r="E19" s="26">
        <f t="shared" si="1"/>
        <v>0.1111111111111111</v>
      </c>
      <c r="F19" s="70">
        <v>170</v>
      </c>
      <c r="G19" s="152">
        <v>227</v>
      </c>
      <c r="H19" s="153">
        <v>4</v>
      </c>
      <c r="I19" s="153">
        <v>1</v>
      </c>
      <c r="J19" s="153">
        <v>2</v>
      </c>
      <c r="K19" s="153">
        <v>0</v>
      </c>
      <c r="L19" s="153">
        <v>0</v>
      </c>
      <c r="M19" s="154">
        <v>6</v>
      </c>
      <c r="N19" s="155">
        <v>2</v>
      </c>
    </row>
    <row r="20" spans="1:14" x14ac:dyDescent="0.25">
      <c r="A20" s="10" t="s">
        <v>170</v>
      </c>
      <c r="B20" s="107">
        <f>B18-B19</f>
        <v>891</v>
      </c>
      <c r="C20" s="18">
        <f>C18-C19</f>
        <v>953</v>
      </c>
      <c r="D20" s="19">
        <f t="shared" si="0"/>
        <v>-62</v>
      </c>
      <c r="E20" s="27">
        <f t="shared" si="1"/>
        <v>-6.5057712486883523E-2</v>
      </c>
      <c r="F20" s="71">
        <f>F18-F19</f>
        <v>699</v>
      </c>
      <c r="G20" s="238">
        <f>G18-G19</f>
        <v>838</v>
      </c>
      <c r="H20" s="156">
        <f t="shared" ref="H20:N20" si="4">H18-H19</f>
        <v>7</v>
      </c>
      <c r="I20" s="156">
        <f t="shared" si="4"/>
        <v>2</v>
      </c>
      <c r="J20" s="156">
        <f t="shared" si="4"/>
        <v>1</v>
      </c>
      <c r="K20" s="156">
        <f t="shared" si="4"/>
        <v>0</v>
      </c>
      <c r="L20" s="156">
        <f t="shared" si="4"/>
        <v>4</v>
      </c>
      <c r="M20" s="157">
        <f t="shared" si="4"/>
        <v>39</v>
      </c>
      <c r="N20" s="158">
        <f t="shared" si="4"/>
        <v>8</v>
      </c>
    </row>
    <row r="21" spans="1:14" x14ac:dyDescent="0.25">
      <c r="A21" s="5" t="s">
        <v>37</v>
      </c>
      <c r="B21" s="112">
        <v>1141</v>
      </c>
      <c r="C21" s="20">
        <v>1190</v>
      </c>
      <c r="D21" s="21">
        <f t="shared" si="0"/>
        <v>-49</v>
      </c>
      <c r="E21" s="28">
        <f t="shared" si="1"/>
        <v>-4.1176470588235294E-2</v>
      </c>
      <c r="F21" s="72">
        <v>892</v>
      </c>
      <c r="G21" s="167">
        <v>1094</v>
      </c>
      <c r="H21" s="168">
        <v>2</v>
      </c>
      <c r="I21" s="168">
        <v>2</v>
      </c>
      <c r="J21" s="168">
        <v>6</v>
      </c>
      <c r="K21" s="168">
        <v>0</v>
      </c>
      <c r="L21" s="168">
        <v>5</v>
      </c>
      <c r="M21" s="170">
        <v>32</v>
      </c>
      <c r="N21" s="159">
        <v>6</v>
      </c>
    </row>
    <row r="22" spans="1:14" x14ac:dyDescent="0.25">
      <c r="A22" s="4" t="s">
        <v>81</v>
      </c>
      <c r="B22" s="109">
        <v>3226</v>
      </c>
      <c r="C22" s="14">
        <v>3309</v>
      </c>
      <c r="D22" s="15">
        <f t="shared" si="0"/>
        <v>-83</v>
      </c>
      <c r="E22" s="25">
        <f t="shared" si="1"/>
        <v>-2.5083106678754911E-2</v>
      </c>
      <c r="F22" s="69">
        <v>2528</v>
      </c>
      <c r="G22" s="164">
        <v>3042</v>
      </c>
      <c r="H22" s="165">
        <v>24</v>
      </c>
      <c r="I22" s="165">
        <v>11</v>
      </c>
      <c r="J22" s="165">
        <v>10</v>
      </c>
      <c r="K22" s="165">
        <v>0</v>
      </c>
      <c r="L22" s="165">
        <v>18</v>
      </c>
      <c r="M22" s="166">
        <v>121</v>
      </c>
      <c r="N22" s="151">
        <v>60</v>
      </c>
    </row>
    <row r="23" spans="1:14" x14ac:dyDescent="0.25">
      <c r="A23" s="9" t="s">
        <v>171</v>
      </c>
      <c r="B23" s="110">
        <v>1494</v>
      </c>
      <c r="C23" s="16">
        <v>1629</v>
      </c>
      <c r="D23" s="17">
        <f t="shared" si="0"/>
        <v>-135</v>
      </c>
      <c r="E23" s="26">
        <f t="shared" si="1"/>
        <v>-8.2872928176795577E-2</v>
      </c>
      <c r="F23" s="70">
        <v>1159</v>
      </c>
      <c r="G23" s="152">
        <v>1404</v>
      </c>
      <c r="H23" s="153">
        <v>14</v>
      </c>
      <c r="I23" s="153">
        <v>6</v>
      </c>
      <c r="J23" s="153">
        <v>5</v>
      </c>
      <c r="K23" s="153">
        <v>0</v>
      </c>
      <c r="L23" s="153">
        <v>6</v>
      </c>
      <c r="M23" s="154">
        <v>59</v>
      </c>
      <c r="N23" s="155">
        <v>24</v>
      </c>
    </row>
    <row r="24" spans="1:14" x14ac:dyDescent="0.25">
      <c r="A24" s="10" t="s">
        <v>83</v>
      </c>
      <c r="B24" s="107">
        <f>B22-B23</f>
        <v>1732</v>
      </c>
      <c r="C24" s="18">
        <f>C22-C23</f>
        <v>1680</v>
      </c>
      <c r="D24" s="19">
        <f t="shared" si="0"/>
        <v>52</v>
      </c>
      <c r="E24" s="27">
        <f t="shared" si="1"/>
        <v>3.0952380952380953E-2</v>
      </c>
      <c r="F24" s="107">
        <f>F22-F23</f>
        <v>1369</v>
      </c>
      <c r="G24" s="238">
        <f>G22-G23</f>
        <v>1638</v>
      </c>
      <c r="H24" s="156">
        <f t="shared" ref="H24:N24" si="5">H22-H23</f>
        <v>10</v>
      </c>
      <c r="I24" s="156">
        <f t="shared" si="5"/>
        <v>5</v>
      </c>
      <c r="J24" s="156">
        <f t="shared" si="5"/>
        <v>5</v>
      </c>
      <c r="K24" s="156">
        <f t="shared" si="5"/>
        <v>0</v>
      </c>
      <c r="L24" s="156">
        <f t="shared" si="5"/>
        <v>12</v>
      </c>
      <c r="M24" s="157">
        <f t="shared" si="5"/>
        <v>62</v>
      </c>
      <c r="N24" s="158">
        <f t="shared" si="5"/>
        <v>36</v>
      </c>
    </row>
    <row r="25" spans="1:14" x14ac:dyDescent="0.25">
      <c r="A25" s="4" t="s">
        <v>172</v>
      </c>
      <c r="B25" s="109">
        <v>3727</v>
      </c>
      <c r="C25" s="14">
        <v>3853</v>
      </c>
      <c r="D25" s="15">
        <f t="shared" si="0"/>
        <v>-126</v>
      </c>
      <c r="E25" s="25">
        <f t="shared" si="1"/>
        <v>-3.2701790812354012E-2</v>
      </c>
      <c r="F25" s="69">
        <v>2850</v>
      </c>
      <c r="G25" s="164">
        <v>3552</v>
      </c>
      <c r="H25" s="165">
        <v>10</v>
      </c>
      <c r="I25" s="165">
        <v>8</v>
      </c>
      <c r="J25" s="165">
        <v>10</v>
      </c>
      <c r="K25" s="165">
        <v>0</v>
      </c>
      <c r="L25" s="165">
        <v>19</v>
      </c>
      <c r="M25" s="166">
        <v>128</v>
      </c>
      <c r="N25" s="151">
        <v>21</v>
      </c>
    </row>
    <row r="26" spans="1:14" x14ac:dyDescent="0.25">
      <c r="A26" s="9" t="s">
        <v>173</v>
      </c>
      <c r="B26" s="110">
        <v>879</v>
      </c>
      <c r="C26" s="16">
        <v>477</v>
      </c>
      <c r="D26" s="17">
        <f t="shared" si="0"/>
        <v>402</v>
      </c>
      <c r="E26" s="26">
        <f t="shared" si="1"/>
        <v>0.84276729559748431</v>
      </c>
      <c r="F26" s="70">
        <v>653</v>
      </c>
      <c r="G26" s="152">
        <v>819</v>
      </c>
      <c r="H26" s="153">
        <v>0</v>
      </c>
      <c r="I26" s="153">
        <v>2</v>
      </c>
      <c r="J26" s="153">
        <v>4</v>
      </c>
      <c r="K26" s="153">
        <v>0</v>
      </c>
      <c r="L26" s="153">
        <v>5</v>
      </c>
      <c r="M26" s="154">
        <v>49</v>
      </c>
      <c r="N26" s="155">
        <v>4</v>
      </c>
    </row>
    <row r="27" spans="1:14" x14ac:dyDescent="0.25">
      <c r="A27" s="10" t="s">
        <v>174</v>
      </c>
      <c r="B27" s="107">
        <f>B25-B26</f>
        <v>2848</v>
      </c>
      <c r="C27" s="18">
        <f>C25-C26</f>
        <v>3376</v>
      </c>
      <c r="D27" s="19">
        <f t="shared" si="0"/>
        <v>-528</v>
      </c>
      <c r="E27" s="27">
        <f t="shared" si="1"/>
        <v>-0.15639810426540285</v>
      </c>
      <c r="F27" s="71">
        <f>F25-F26</f>
        <v>2197</v>
      </c>
      <c r="G27" s="238">
        <f>G25-G26</f>
        <v>2733</v>
      </c>
      <c r="H27" s="156">
        <f t="shared" ref="H27:N27" si="6">H25-H26</f>
        <v>10</v>
      </c>
      <c r="I27" s="156">
        <f t="shared" si="6"/>
        <v>6</v>
      </c>
      <c r="J27" s="156">
        <f t="shared" si="6"/>
        <v>6</v>
      </c>
      <c r="K27" s="156">
        <f t="shared" si="6"/>
        <v>0</v>
      </c>
      <c r="L27" s="156">
        <f t="shared" si="6"/>
        <v>14</v>
      </c>
      <c r="M27" s="157">
        <f t="shared" si="6"/>
        <v>79</v>
      </c>
      <c r="N27" s="158">
        <f t="shared" si="6"/>
        <v>17</v>
      </c>
    </row>
    <row r="28" spans="1:14" x14ac:dyDescent="0.25">
      <c r="A28" s="4" t="s">
        <v>44</v>
      </c>
      <c r="B28" s="109">
        <v>2084</v>
      </c>
      <c r="C28" s="14">
        <v>2258</v>
      </c>
      <c r="D28" s="15">
        <f t="shared" si="0"/>
        <v>-174</v>
      </c>
      <c r="E28" s="25">
        <f t="shared" si="1"/>
        <v>-7.7059344552701511E-2</v>
      </c>
      <c r="F28" s="69">
        <v>1605</v>
      </c>
      <c r="G28" s="164">
        <v>1975</v>
      </c>
      <c r="H28" s="165">
        <v>3</v>
      </c>
      <c r="I28" s="165">
        <v>4</v>
      </c>
      <c r="J28" s="165">
        <v>15</v>
      </c>
      <c r="K28" s="165">
        <v>2</v>
      </c>
      <c r="L28" s="165">
        <v>10</v>
      </c>
      <c r="M28" s="166">
        <v>75</v>
      </c>
      <c r="N28" s="151">
        <v>24</v>
      </c>
    </row>
    <row r="29" spans="1:14" x14ac:dyDescent="0.25">
      <c r="A29" s="9" t="s">
        <v>175</v>
      </c>
      <c r="B29" s="110">
        <v>458</v>
      </c>
      <c r="C29" s="16">
        <v>509</v>
      </c>
      <c r="D29" s="17">
        <f t="shared" si="0"/>
        <v>-51</v>
      </c>
      <c r="E29" s="26">
        <f t="shared" si="1"/>
        <v>-0.10019646365422397</v>
      </c>
      <c r="F29" s="70">
        <v>366</v>
      </c>
      <c r="G29" s="152">
        <v>435</v>
      </c>
      <c r="H29" s="153">
        <v>0</v>
      </c>
      <c r="I29" s="153">
        <v>0</v>
      </c>
      <c r="J29" s="153">
        <v>3</v>
      </c>
      <c r="K29" s="153">
        <v>0</v>
      </c>
      <c r="L29" s="153">
        <v>2</v>
      </c>
      <c r="M29" s="154">
        <v>18</v>
      </c>
      <c r="N29" s="155">
        <v>5</v>
      </c>
    </row>
    <row r="30" spans="1:14" x14ac:dyDescent="0.25">
      <c r="A30" s="9" t="s">
        <v>176</v>
      </c>
      <c r="B30" s="110">
        <v>415</v>
      </c>
      <c r="C30" s="16">
        <v>474</v>
      </c>
      <c r="D30" s="17">
        <f t="shared" si="0"/>
        <v>-59</v>
      </c>
      <c r="E30" s="26">
        <f t="shared" si="1"/>
        <v>-0.12447257383966245</v>
      </c>
      <c r="F30" s="70">
        <v>306</v>
      </c>
      <c r="G30" s="152">
        <v>392</v>
      </c>
      <c r="H30" s="153">
        <v>0</v>
      </c>
      <c r="I30" s="153">
        <v>3</v>
      </c>
      <c r="J30" s="153">
        <v>2</v>
      </c>
      <c r="K30" s="153">
        <v>1</v>
      </c>
      <c r="L30" s="153">
        <v>1</v>
      </c>
      <c r="M30" s="154">
        <v>16</v>
      </c>
      <c r="N30" s="155">
        <v>5</v>
      </c>
    </row>
    <row r="31" spans="1:14" x14ac:dyDescent="0.25">
      <c r="A31" s="10" t="s">
        <v>46</v>
      </c>
      <c r="B31" s="107">
        <f>B28-(B29+B30)</f>
        <v>1211</v>
      </c>
      <c r="C31" s="18">
        <f>C28-(C29+C30)</f>
        <v>1275</v>
      </c>
      <c r="D31" s="19">
        <f t="shared" si="0"/>
        <v>-64</v>
      </c>
      <c r="E31" s="27">
        <f t="shared" si="1"/>
        <v>-5.0196078431372547E-2</v>
      </c>
      <c r="F31" s="71">
        <f>F28-(F29+F30)</f>
        <v>933</v>
      </c>
      <c r="G31" s="238">
        <f>G28-(G29+G30)</f>
        <v>1148</v>
      </c>
      <c r="H31" s="156">
        <f t="shared" ref="H31:N31" si="7">H28-(H29+H30)</f>
        <v>3</v>
      </c>
      <c r="I31" s="156">
        <f t="shared" si="7"/>
        <v>1</v>
      </c>
      <c r="J31" s="156">
        <f t="shared" si="7"/>
        <v>10</v>
      </c>
      <c r="K31" s="156">
        <f t="shared" si="7"/>
        <v>1</v>
      </c>
      <c r="L31" s="156">
        <f t="shared" si="7"/>
        <v>7</v>
      </c>
      <c r="M31" s="157">
        <f t="shared" si="7"/>
        <v>41</v>
      </c>
      <c r="N31" s="158">
        <f t="shared" si="7"/>
        <v>14</v>
      </c>
    </row>
    <row r="32" spans="1:14" x14ac:dyDescent="0.25">
      <c r="A32" s="4" t="s">
        <v>177</v>
      </c>
      <c r="B32" s="109">
        <v>3829</v>
      </c>
      <c r="C32" s="14">
        <v>3992</v>
      </c>
      <c r="D32" s="15">
        <f t="shared" si="0"/>
        <v>-163</v>
      </c>
      <c r="E32" s="25">
        <f t="shared" si="1"/>
        <v>-4.0831663326653306E-2</v>
      </c>
      <c r="F32" s="69">
        <v>2905</v>
      </c>
      <c r="G32" s="164">
        <v>3672</v>
      </c>
      <c r="H32" s="165">
        <v>8</v>
      </c>
      <c r="I32" s="165">
        <v>9</v>
      </c>
      <c r="J32" s="165">
        <v>3</v>
      </c>
      <c r="K32" s="165">
        <v>0</v>
      </c>
      <c r="L32" s="165">
        <v>11</v>
      </c>
      <c r="M32" s="166">
        <v>126</v>
      </c>
      <c r="N32" s="151">
        <v>27</v>
      </c>
    </row>
    <row r="33" spans="1:14" x14ac:dyDescent="0.25">
      <c r="A33" s="9" t="s">
        <v>178</v>
      </c>
      <c r="B33" s="110">
        <v>1989</v>
      </c>
      <c r="C33" s="16">
        <v>2046</v>
      </c>
      <c r="D33" s="17">
        <f t="shared" si="0"/>
        <v>-57</v>
      </c>
      <c r="E33" s="26">
        <f t="shared" si="1"/>
        <v>-2.7859237536656891E-2</v>
      </c>
      <c r="F33" s="70">
        <v>1443</v>
      </c>
      <c r="G33" s="152">
        <v>1895</v>
      </c>
      <c r="H33" s="153">
        <v>7</v>
      </c>
      <c r="I33" s="153">
        <v>7</v>
      </c>
      <c r="J33" s="153">
        <v>0</v>
      </c>
      <c r="K33" s="153">
        <v>0</v>
      </c>
      <c r="L33" s="153">
        <v>7</v>
      </c>
      <c r="M33" s="154">
        <v>73</v>
      </c>
      <c r="N33" s="155">
        <v>14</v>
      </c>
    </row>
    <row r="34" spans="1:14" x14ac:dyDescent="0.25">
      <c r="A34" s="10" t="s">
        <v>179</v>
      </c>
      <c r="B34" s="107">
        <f>B32-B33</f>
        <v>1840</v>
      </c>
      <c r="C34" s="18">
        <f>C32-C33</f>
        <v>1946</v>
      </c>
      <c r="D34" s="19">
        <f t="shared" si="0"/>
        <v>-106</v>
      </c>
      <c r="E34" s="27">
        <f t="shared" si="1"/>
        <v>-5.4470709146968138E-2</v>
      </c>
      <c r="F34" s="71">
        <f>F32-F33</f>
        <v>1462</v>
      </c>
      <c r="G34" s="238">
        <f>G32-G33</f>
        <v>1777</v>
      </c>
      <c r="H34" s="156">
        <f t="shared" ref="H34:N34" si="8">H32-H33</f>
        <v>1</v>
      </c>
      <c r="I34" s="156">
        <f t="shared" si="8"/>
        <v>2</v>
      </c>
      <c r="J34" s="156">
        <f t="shared" si="8"/>
        <v>3</v>
      </c>
      <c r="K34" s="156">
        <f t="shared" si="8"/>
        <v>0</v>
      </c>
      <c r="L34" s="156">
        <f t="shared" si="8"/>
        <v>4</v>
      </c>
      <c r="M34" s="157">
        <f t="shared" si="8"/>
        <v>53</v>
      </c>
      <c r="N34" s="158">
        <f t="shared" si="8"/>
        <v>13</v>
      </c>
    </row>
    <row r="35" spans="1:14" x14ac:dyDescent="0.25">
      <c r="A35" s="4" t="s">
        <v>180</v>
      </c>
      <c r="B35" s="109">
        <v>2669</v>
      </c>
      <c r="C35" s="14">
        <v>2790</v>
      </c>
      <c r="D35" s="15">
        <f t="shared" si="0"/>
        <v>-121</v>
      </c>
      <c r="E35" s="25">
        <f t="shared" si="1"/>
        <v>-4.3369175627240145E-2</v>
      </c>
      <c r="F35" s="69">
        <v>2069</v>
      </c>
      <c r="G35" s="164">
        <v>2549</v>
      </c>
      <c r="H35" s="165">
        <v>9</v>
      </c>
      <c r="I35" s="165">
        <v>9</v>
      </c>
      <c r="J35" s="165">
        <v>0</v>
      </c>
      <c r="K35" s="165">
        <v>2</v>
      </c>
      <c r="L35" s="165">
        <v>10</v>
      </c>
      <c r="M35" s="166">
        <v>90</v>
      </c>
      <c r="N35" s="151">
        <v>26</v>
      </c>
    </row>
    <row r="36" spans="1:14" x14ac:dyDescent="0.25">
      <c r="A36" s="9" t="s">
        <v>173</v>
      </c>
      <c r="B36" s="110">
        <v>455</v>
      </c>
      <c r="C36" s="16">
        <v>863</v>
      </c>
      <c r="D36" s="17">
        <f t="shared" si="0"/>
        <v>-408</v>
      </c>
      <c r="E36" s="26">
        <f t="shared" si="1"/>
        <v>-0.47276940903823872</v>
      </c>
      <c r="F36" s="70">
        <v>351</v>
      </c>
      <c r="G36" s="152">
        <v>426</v>
      </c>
      <c r="H36" s="153">
        <v>3</v>
      </c>
      <c r="I36" s="153">
        <v>6</v>
      </c>
      <c r="J36" s="153">
        <v>0</v>
      </c>
      <c r="K36" s="153">
        <v>0</v>
      </c>
      <c r="L36" s="153">
        <v>5</v>
      </c>
      <c r="M36" s="154">
        <v>15</v>
      </c>
      <c r="N36" s="155">
        <v>5</v>
      </c>
    </row>
    <row r="37" spans="1:14" x14ac:dyDescent="0.25">
      <c r="A37" s="10" t="s">
        <v>59</v>
      </c>
      <c r="B37" s="107">
        <f>B35-B36</f>
        <v>2214</v>
      </c>
      <c r="C37" s="18">
        <f>C35-C36</f>
        <v>1927</v>
      </c>
      <c r="D37" s="19">
        <f t="shared" si="0"/>
        <v>287</v>
      </c>
      <c r="E37" s="27">
        <f t="shared" si="1"/>
        <v>0.14893617021276595</v>
      </c>
      <c r="F37" s="71">
        <f>F35-F36</f>
        <v>1718</v>
      </c>
      <c r="G37" s="238">
        <f>G35-G36</f>
        <v>2123</v>
      </c>
      <c r="H37" s="156">
        <f t="shared" ref="H37:N37" si="9">H35-H36</f>
        <v>6</v>
      </c>
      <c r="I37" s="156">
        <f t="shared" si="9"/>
        <v>3</v>
      </c>
      <c r="J37" s="156">
        <f t="shared" si="9"/>
        <v>0</v>
      </c>
      <c r="K37" s="156">
        <f t="shared" si="9"/>
        <v>2</v>
      </c>
      <c r="L37" s="156">
        <f t="shared" si="9"/>
        <v>5</v>
      </c>
      <c r="M37" s="157">
        <f t="shared" si="9"/>
        <v>75</v>
      </c>
      <c r="N37" s="158">
        <f t="shared" si="9"/>
        <v>21</v>
      </c>
    </row>
    <row r="38" spans="1:14" ht="15.75" thickBot="1" x14ac:dyDescent="0.3">
      <c r="A38" s="11" t="s">
        <v>64</v>
      </c>
      <c r="B38" s="115">
        <v>1809</v>
      </c>
      <c r="C38" s="22">
        <v>1824</v>
      </c>
      <c r="D38" s="23">
        <f t="shared" si="0"/>
        <v>-15</v>
      </c>
      <c r="E38" s="29">
        <f t="shared" si="1"/>
        <v>-8.2236842105263153E-3</v>
      </c>
      <c r="F38" s="73">
        <v>1397</v>
      </c>
      <c r="G38" s="171">
        <v>1725</v>
      </c>
      <c r="H38" s="172">
        <v>6</v>
      </c>
      <c r="I38" s="172">
        <v>10</v>
      </c>
      <c r="J38" s="172">
        <v>2</v>
      </c>
      <c r="K38" s="172">
        <v>0</v>
      </c>
      <c r="L38" s="172">
        <v>11</v>
      </c>
      <c r="M38" s="173">
        <v>55</v>
      </c>
      <c r="N38" s="161">
        <v>14</v>
      </c>
    </row>
  </sheetData>
  <mergeCells count="9">
    <mergeCell ref="G4:L4"/>
    <mergeCell ref="M4:M5"/>
    <mergeCell ref="N4:N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63" fitToHeight="0" orientation="landscape" r:id="rId1"/>
  <headerFooter>
    <oddFooter>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tabSelected="1" zoomScaleNormal="100" workbookViewId="0">
      <selection activeCell="F48" sqref="F48"/>
    </sheetView>
  </sheetViews>
  <sheetFormatPr defaultRowHeight="15" x14ac:dyDescent="0.25"/>
  <cols>
    <col min="1" max="1" width="39.85546875" bestFit="1" customWidth="1"/>
    <col min="2" max="3" width="15.7109375" customWidth="1"/>
    <col min="4" max="4" width="13.7109375" customWidth="1"/>
    <col min="5" max="5" width="10.7109375" customWidth="1"/>
    <col min="6" max="6" width="12.7109375" customWidth="1"/>
    <col min="7" max="14" width="10.7109375" customWidth="1"/>
    <col min="16" max="17" width="10.5703125" customWidth="1"/>
  </cols>
  <sheetData>
    <row r="1" spans="1:17" x14ac:dyDescent="0.25">
      <c r="A1" s="1" t="s">
        <v>200</v>
      </c>
      <c r="B1" s="1"/>
    </row>
    <row r="2" spans="1:17" x14ac:dyDescent="0.25">
      <c r="A2" s="2" t="s">
        <v>1</v>
      </c>
      <c r="B2" s="2"/>
    </row>
    <row r="3" spans="1:17" ht="15.75" thickBot="1" x14ac:dyDescent="0.3">
      <c r="I3" s="85"/>
    </row>
    <row r="4" spans="1:17" x14ac:dyDescent="0.25">
      <c r="A4" s="361" t="s">
        <v>2</v>
      </c>
      <c r="B4" s="361" t="s">
        <v>192</v>
      </c>
      <c r="C4" s="354" t="s">
        <v>3</v>
      </c>
      <c r="D4" s="358" t="s">
        <v>5</v>
      </c>
      <c r="E4" s="353" t="s">
        <v>4</v>
      </c>
      <c r="F4" s="361" t="s">
        <v>6</v>
      </c>
      <c r="G4" s="348" t="s">
        <v>7</v>
      </c>
      <c r="H4" s="349"/>
      <c r="I4" s="349"/>
      <c r="J4" s="349"/>
      <c r="K4" s="349"/>
      <c r="L4" s="350"/>
      <c r="M4" s="351" t="s">
        <v>12</v>
      </c>
      <c r="N4" s="361" t="s">
        <v>13</v>
      </c>
    </row>
    <row r="5" spans="1:17" ht="75.75" thickBot="1" x14ac:dyDescent="0.3">
      <c r="A5" s="362"/>
      <c r="B5" s="362"/>
      <c r="C5" s="355"/>
      <c r="D5" s="359"/>
      <c r="E5" s="352"/>
      <c r="F5" s="362"/>
      <c r="G5" s="280" t="s">
        <v>8</v>
      </c>
      <c r="H5" s="148" t="s">
        <v>9</v>
      </c>
      <c r="I5" s="148" t="s">
        <v>186</v>
      </c>
      <c r="J5" s="148" t="s">
        <v>10</v>
      </c>
      <c r="K5" s="148" t="s">
        <v>187</v>
      </c>
      <c r="L5" s="148" t="s">
        <v>11</v>
      </c>
      <c r="M5" s="352"/>
      <c r="N5" s="362"/>
    </row>
    <row r="6" spans="1:17" x14ac:dyDescent="0.25">
      <c r="A6" s="6" t="s">
        <v>200</v>
      </c>
      <c r="B6" s="150">
        <v>48230</v>
      </c>
      <c r="C6" s="108">
        <v>49423</v>
      </c>
      <c r="D6" s="48">
        <f>B6-C6</f>
        <v>-1193</v>
      </c>
      <c r="E6" s="281">
        <f>D6/C6</f>
        <v>-2.4138558970519797E-2</v>
      </c>
      <c r="F6" s="68">
        <v>36270</v>
      </c>
      <c r="G6" s="282">
        <v>44280</v>
      </c>
      <c r="H6" s="211">
        <v>849</v>
      </c>
      <c r="I6" s="211">
        <v>98</v>
      </c>
      <c r="J6" s="211">
        <v>451</v>
      </c>
      <c r="K6" s="211">
        <v>29</v>
      </c>
      <c r="L6" s="211">
        <v>455</v>
      </c>
      <c r="M6" s="174">
        <v>2068</v>
      </c>
      <c r="N6" s="186">
        <v>787</v>
      </c>
      <c r="Q6" s="283"/>
    </row>
    <row r="7" spans="1:17" x14ac:dyDescent="0.25">
      <c r="A7" s="284" t="s">
        <v>201</v>
      </c>
      <c r="B7" s="69">
        <v>20317</v>
      </c>
      <c r="C7" s="109">
        <v>21221</v>
      </c>
      <c r="D7" s="51">
        <f t="shared" ref="D7:D45" si="0">B7-C7</f>
        <v>-904</v>
      </c>
      <c r="E7" s="285">
        <f t="shared" ref="E7:E45" si="1">D7/C7</f>
        <v>-4.2599312002261913E-2</v>
      </c>
      <c r="F7" s="69">
        <v>15400</v>
      </c>
      <c r="G7" s="286">
        <v>17597</v>
      </c>
      <c r="H7" s="240">
        <v>704</v>
      </c>
      <c r="I7" s="240">
        <v>54</v>
      </c>
      <c r="J7" s="240">
        <v>328</v>
      </c>
      <c r="K7" s="240">
        <v>24</v>
      </c>
      <c r="L7" s="240">
        <v>316</v>
      </c>
      <c r="M7" s="176">
        <v>1294</v>
      </c>
      <c r="N7" s="188">
        <v>504</v>
      </c>
      <c r="Q7" s="283"/>
    </row>
    <row r="8" spans="1:17" x14ac:dyDescent="0.25">
      <c r="A8" s="37" t="s">
        <v>202</v>
      </c>
      <c r="B8" s="287">
        <v>19360</v>
      </c>
      <c r="C8" s="288">
        <v>20203</v>
      </c>
      <c r="D8" s="289">
        <f t="shared" si="0"/>
        <v>-843</v>
      </c>
      <c r="E8" s="290">
        <f t="shared" si="1"/>
        <v>-4.1726476265901105E-2</v>
      </c>
      <c r="F8" s="291">
        <v>14559</v>
      </c>
      <c r="G8" s="288">
        <v>16700</v>
      </c>
      <c r="H8" s="289">
        <v>690</v>
      </c>
      <c r="I8" s="289">
        <v>54</v>
      </c>
      <c r="J8" s="289">
        <v>325</v>
      </c>
      <c r="K8" s="289">
        <v>24</v>
      </c>
      <c r="L8" s="289">
        <v>306</v>
      </c>
      <c r="M8" s="292">
        <v>1261</v>
      </c>
      <c r="N8" s="291">
        <v>491</v>
      </c>
      <c r="Q8" s="283"/>
    </row>
    <row r="9" spans="1:17" x14ac:dyDescent="0.25">
      <c r="A9" s="293" t="s">
        <v>203</v>
      </c>
      <c r="B9" s="294">
        <f>B7-B8</f>
        <v>957</v>
      </c>
      <c r="C9" s="295">
        <f t="shared" ref="C9:N9" si="2">C7-C8</f>
        <v>1018</v>
      </c>
      <c r="D9" s="296">
        <f t="shared" si="0"/>
        <v>-61</v>
      </c>
      <c r="E9" s="297">
        <f t="shared" si="1"/>
        <v>-5.9921414538310409E-2</v>
      </c>
      <c r="F9" s="298">
        <f t="shared" si="2"/>
        <v>841</v>
      </c>
      <c r="G9" s="295">
        <f t="shared" si="2"/>
        <v>897</v>
      </c>
      <c r="H9" s="296">
        <f t="shared" si="2"/>
        <v>14</v>
      </c>
      <c r="I9" s="296">
        <f t="shared" si="2"/>
        <v>0</v>
      </c>
      <c r="J9" s="296">
        <f t="shared" si="2"/>
        <v>3</v>
      </c>
      <c r="K9" s="296">
        <f t="shared" si="2"/>
        <v>0</v>
      </c>
      <c r="L9" s="296">
        <f t="shared" si="2"/>
        <v>10</v>
      </c>
      <c r="M9" s="299">
        <f t="shared" si="2"/>
        <v>33</v>
      </c>
      <c r="N9" s="298">
        <f t="shared" si="2"/>
        <v>13</v>
      </c>
      <c r="Q9" s="283"/>
    </row>
    <row r="10" spans="1:17" x14ac:dyDescent="0.25">
      <c r="A10" s="300" t="s">
        <v>204</v>
      </c>
      <c r="B10" s="301">
        <v>2000</v>
      </c>
      <c r="C10" s="302">
        <v>1991</v>
      </c>
      <c r="D10" s="303">
        <f t="shared" si="0"/>
        <v>9</v>
      </c>
      <c r="E10" s="304">
        <f t="shared" si="1"/>
        <v>4.5203415369161224E-3</v>
      </c>
      <c r="F10" s="305">
        <v>1481</v>
      </c>
      <c r="G10" s="302">
        <v>1945</v>
      </c>
      <c r="H10" s="303">
        <v>6</v>
      </c>
      <c r="I10" s="303">
        <v>0</v>
      </c>
      <c r="J10" s="303">
        <v>1</v>
      </c>
      <c r="K10" s="303">
        <v>2</v>
      </c>
      <c r="L10" s="303">
        <v>11</v>
      </c>
      <c r="M10" s="306">
        <v>35</v>
      </c>
      <c r="N10" s="305">
        <v>14</v>
      </c>
      <c r="Q10" s="283"/>
    </row>
    <row r="11" spans="1:17" x14ac:dyDescent="0.25">
      <c r="A11" s="30" t="s">
        <v>205</v>
      </c>
      <c r="B11" s="307">
        <v>169</v>
      </c>
      <c r="C11" s="308">
        <v>198</v>
      </c>
      <c r="D11" s="309">
        <f t="shared" si="0"/>
        <v>-29</v>
      </c>
      <c r="E11" s="310">
        <f t="shared" si="1"/>
        <v>-0.14646464646464646</v>
      </c>
      <c r="F11" s="311">
        <v>135</v>
      </c>
      <c r="G11" s="308">
        <v>161</v>
      </c>
      <c r="H11" s="309">
        <v>0</v>
      </c>
      <c r="I11" s="309">
        <v>0</v>
      </c>
      <c r="J11" s="309">
        <v>1</v>
      </c>
      <c r="K11" s="309">
        <v>0</v>
      </c>
      <c r="L11" s="309">
        <v>2</v>
      </c>
      <c r="M11" s="312">
        <v>5</v>
      </c>
      <c r="N11" s="311">
        <v>2</v>
      </c>
      <c r="Q11" s="283"/>
    </row>
    <row r="12" spans="1:17" x14ac:dyDescent="0.25">
      <c r="A12" s="313" t="s">
        <v>206</v>
      </c>
      <c r="B12" s="294">
        <f>B10-B11</f>
        <v>1831</v>
      </c>
      <c r="C12" s="295">
        <f t="shared" ref="C12:N12" si="3">C10-C11</f>
        <v>1793</v>
      </c>
      <c r="D12" s="296">
        <f t="shared" si="0"/>
        <v>38</v>
      </c>
      <c r="E12" s="297">
        <f t="shared" si="1"/>
        <v>2.1193530395984383E-2</v>
      </c>
      <c r="F12" s="298">
        <f t="shared" si="3"/>
        <v>1346</v>
      </c>
      <c r="G12" s="295">
        <f t="shared" si="3"/>
        <v>1784</v>
      </c>
      <c r="H12" s="296">
        <f t="shared" si="3"/>
        <v>6</v>
      </c>
      <c r="I12" s="296">
        <f t="shared" si="3"/>
        <v>0</v>
      </c>
      <c r="J12" s="296">
        <f t="shared" si="3"/>
        <v>0</v>
      </c>
      <c r="K12" s="296">
        <f t="shared" si="3"/>
        <v>2</v>
      </c>
      <c r="L12" s="296">
        <f t="shared" si="3"/>
        <v>9</v>
      </c>
      <c r="M12" s="299">
        <f t="shared" si="3"/>
        <v>30</v>
      </c>
      <c r="N12" s="298">
        <f t="shared" si="3"/>
        <v>12</v>
      </c>
      <c r="Q12" s="283"/>
    </row>
    <row r="13" spans="1:17" x14ac:dyDescent="0.25">
      <c r="A13" s="300" t="s">
        <v>207</v>
      </c>
      <c r="B13" s="301">
        <v>3379</v>
      </c>
      <c r="C13" s="302">
        <v>3477</v>
      </c>
      <c r="D13" s="303">
        <f t="shared" si="0"/>
        <v>-98</v>
      </c>
      <c r="E13" s="304">
        <f t="shared" si="1"/>
        <v>-2.8185217141213689E-2</v>
      </c>
      <c r="F13" s="305">
        <v>2521</v>
      </c>
      <c r="G13" s="302">
        <v>3255</v>
      </c>
      <c r="H13" s="303">
        <v>11</v>
      </c>
      <c r="I13" s="303">
        <v>5</v>
      </c>
      <c r="J13" s="303">
        <v>15</v>
      </c>
      <c r="K13" s="303">
        <v>1</v>
      </c>
      <c r="L13" s="303">
        <v>15</v>
      </c>
      <c r="M13" s="306">
        <v>77</v>
      </c>
      <c r="N13" s="305">
        <v>33</v>
      </c>
      <c r="Q13" s="283"/>
    </row>
    <row r="14" spans="1:17" x14ac:dyDescent="0.25">
      <c r="A14" s="30" t="s">
        <v>208</v>
      </c>
      <c r="B14" s="307">
        <v>852</v>
      </c>
      <c r="C14" s="308">
        <v>929</v>
      </c>
      <c r="D14" s="309">
        <f t="shared" si="0"/>
        <v>-77</v>
      </c>
      <c r="E14" s="310">
        <f t="shared" si="1"/>
        <v>-8.288482238966631E-2</v>
      </c>
      <c r="F14" s="311">
        <v>640</v>
      </c>
      <c r="G14" s="308">
        <v>804</v>
      </c>
      <c r="H14" s="309">
        <v>8</v>
      </c>
      <c r="I14" s="309">
        <v>2</v>
      </c>
      <c r="J14" s="309">
        <v>4</v>
      </c>
      <c r="K14" s="309">
        <v>0</v>
      </c>
      <c r="L14" s="309">
        <v>5</v>
      </c>
      <c r="M14" s="312">
        <v>29</v>
      </c>
      <c r="N14" s="311">
        <v>11</v>
      </c>
      <c r="Q14" s="283"/>
    </row>
    <row r="15" spans="1:17" x14ac:dyDescent="0.25">
      <c r="A15" s="30" t="s">
        <v>209</v>
      </c>
      <c r="B15" s="314">
        <v>1155</v>
      </c>
      <c r="C15" s="315">
        <v>1155</v>
      </c>
      <c r="D15" s="309">
        <f t="shared" si="0"/>
        <v>0</v>
      </c>
      <c r="E15" s="310">
        <f t="shared" si="1"/>
        <v>0</v>
      </c>
      <c r="F15" s="311">
        <v>848</v>
      </c>
      <c r="G15" s="308">
        <v>1109</v>
      </c>
      <c r="H15" s="309">
        <v>2</v>
      </c>
      <c r="I15" s="309">
        <v>2</v>
      </c>
      <c r="J15" s="309">
        <v>9</v>
      </c>
      <c r="K15" s="309">
        <v>1</v>
      </c>
      <c r="L15" s="309">
        <v>7</v>
      </c>
      <c r="M15" s="312">
        <v>25</v>
      </c>
      <c r="N15" s="311">
        <v>10</v>
      </c>
      <c r="Q15" s="283"/>
    </row>
    <row r="16" spans="1:17" x14ac:dyDescent="0.25">
      <c r="A16" s="313" t="s">
        <v>210</v>
      </c>
      <c r="B16" s="294">
        <f>B13-(B14+B15)</f>
        <v>1372</v>
      </c>
      <c r="C16" s="295">
        <f t="shared" ref="C16:N16" si="4">C13-(C14+C15)</f>
        <v>1393</v>
      </c>
      <c r="D16" s="296">
        <f t="shared" si="0"/>
        <v>-21</v>
      </c>
      <c r="E16" s="297">
        <f t="shared" si="1"/>
        <v>-1.507537688442211E-2</v>
      </c>
      <c r="F16" s="298">
        <f t="shared" si="4"/>
        <v>1033</v>
      </c>
      <c r="G16" s="295">
        <f t="shared" si="4"/>
        <v>1342</v>
      </c>
      <c r="H16" s="296">
        <f t="shared" si="4"/>
        <v>1</v>
      </c>
      <c r="I16" s="296">
        <f t="shared" si="4"/>
        <v>1</v>
      </c>
      <c r="J16" s="296">
        <f t="shared" si="4"/>
        <v>2</v>
      </c>
      <c r="K16" s="296">
        <f t="shared" si="4"/>
        <v>0</v>
      </c>
      <c r="L16" s="296">
        <f t="shared" si="4"/>
        <v>3</v>
      </c>
      <c r="M16" s="299">
        <f t="shared" si="4"/>
        <v>23</v>
      </c>
      <c r="N16" s="298">
        <f t="shared" si="4"/>
        <v>12</v>
      </c>
      <c r="Q16" s="283"/>
    </row>
    <row r="17" spans="1:17" x14ac:dyDescent="0.25">
      <c r="A17" s="7" t="s">
        <v>30</v>
      </c>
      <c r="B17" s="316">
        <v>3457</v>
      </c>
      <c r="C17" s="317">
        <v>3371</v>
      </c>
      <c r="D17" s="318">
        <f t="shared" si="0"/>
        <v>86</v>
      </c>
      <c r="E17" s="319">
        <f t="shared" si="1"/>
        <v>2.5511717591219223E-2</v>
      </c>
      <c r="F17" s="320">
        <v>2618</v>
      </c>
      <c r="G17" s="317">
        <v>3183</v>
      </c>
      <c r="H17" s="318">
        <v>41</v>
      </c>
      <c r="I17" s="318">
        <v>10</v>
      </c>
      <c r="J17" s="318">
        <v>63</v>
      </c>
      <c r="K17" s="318">
        <v>0</v>
      </c>
      <c r="L17" s="318">
        <v>14</v>
      </c>
      <c r="M17" s="321">
        <v>146</v>
      </c>
      <c r="N17" s="320">
        <v>48</v>
      </c>
      <c r="Q17" s="283"/>
    </row>
    <row r="18" spans="1:17" x14ac:dyDescent="0.25">
      <c r="A18" s="322" t="s">
        <v>208</v>
      </c>
      <c r="B18" s="323">
        <v>618</v>
      </c>
      <c r="C18" s="324">
        <v>638</v>
      </c>
      <c r="D18" s="325">
        <f t="shared" si="0"/>
        <v>-20</v>
      </c>
      <c r="E18" s="326">
        <f t="shared" si="1"/>
        <v>-3.1347962382445138E-2</v>
      </c>
      <c r="F18" s="327">
        <v>444</v>
      </c>
      <c r="G18" s="324">
        <v>584</v>
      </c>
      <c r="H18" s="325">
        <v>3</v>
      </c>
      <c r="I18" s="325">
        <v>0</v>
      </c>
      <c r="J18" s="325">
        <v>7</v>
      </c>
      <c r="K18" s="325">
        <v>0</v>
      </c>
      <c r="L18" s="325">
        <v>4</v>
      </c>
      <c r="M18" s="328">
        <v>20</v>
      </c>
      <c r="N18" s="327">
        <v>10</v>
      </c>
      <c r="Q18" s="283"/>
    </row>
    <row r="19" spans="1:17" x14ac:dyDescent="0.25">
      <c r="A19" s="30" t="s">
        <v>202</v>
      </c>
      <c r="B19" s="307">
        <v>1212</v>
      </c>
      <c r="C19" s="308">
        <v>1025</v>
      </c>
      <c r="D19" s="309">
        <f t="shared" si="0"/>
        <v>187</v>
      </c>
      <c r="E19" s="310">
        <f t="shared" si="1"/>
        <v>0.1824390243902439</v>
      </c>
      <c r="F19" s="311">
        <v>928</v>
      </c>
      <c r="G19" s="308">
        <v>1043</v>
      </c>
      <c r="H19" s="309">
        <v>31</v>
      </c>
      <c r="I19" s="309">
        <v>3</v>
      </c>
      <c r="J19" s="309">
        <v>50</v>
      </c>
      <c r="K19" s="309">
        <v>0</v>
      </c>
      <c r="L19" s="309">
        <v>5</v>
      </c>
      <c r="M19" s="312">
        <v>80</v>
      </c>
      <c r="N19" s="311">
        <v>25</v>
      </c>
      <c r="Q19" s="283"/>
    </row>
    <row r="20" spans="1:17" x14ac:dyDescent="0.25">
      <c r="A20" s="313" t="s">
        <v>190</v>
      </c>
      <c r="B20" s="294">
        <f>B17-(B18+B19)</f>
        <v>1627</v>
      </c>
      <c r="C20" s="295">
        <f t="shared" ref="C20:N20" si="5">C17-(C18+C19)</f>
        <v>1708</v>
      </c>
      <c r="D20" s="296">
        <f t="shared" si="0"/>
        <v>-81</v>
      </c>
      <c r="E20" s="297">
        <f t="shared" si="1"/>
        <v>-4.7423887587822011E-2</v>
      </c>
      <c r="F20" s="298">
        <f t="shared" si="5"/>
        <v>1246</v>
      </c>
      <c r="G20" s="295">
        <f t="shared" si="5"/>
        <v>1556</v>
      </c>
      <c r="H20" s="296">
        <f t="shared" si="5"/>
        <v>7</v>
      </c>
      <c r="I20" s="296">
        <f t="shared" si="5"/>
        <v>7</v>
      </c>
      <c r="J20" s="296">
        <f t="shared" si="5"/>
        <v>6</v>
      </c>
      <c r="K20" s="296">
        <f t="shared" si="5"/>
        <v>0</v>
      </c>
      <c r="L20" s="296">
        <f t="shared" si="5"/>
        <v>5</v>
      </c>
      <c r="M20" s="299">
        <f t="shared" si="5"/>
        <v>46</v>
      </c>
      <c r="N20" s="298">
        <f t="shared" si="5"/>
        <v>13</v>
      </c>
      <c r="Q20" s="283"/>
    </row>
    <row r="21" spans="1:17" x14ac:dyDescent="0.25">
      <c r="A21" s="8" t="s">
        <v>211</v>
      </c>
      <c r="B21" s="329">
        <v>903</v>
      </c>
      <c r="C21" s="330">
        <v>919</v>
      </c>
      <c r="D21" s="331">
        <f t="shared" si="0"/>
        <v>-16</v>
      </c>
      <c r="E21" s="332">
        <f t="shared" si="1"/>
        <v>-1.7410228509249184E-2</v>
      </c>
      <c r="F21" s="333">
        <v>697</v>
      </c>
      <c r="G21" s="330">
        <v>864</v>
      </c>
      <c r="H21" s="331">
        <v>3</v>
      </c>
      <c r="I21" s="331">
        <v>3</v>
      </c>
      <c r="J21" s="331">
        <v>1</v>
      </c>
      <c r="K21" s="331">
        <v>0</v>
      </c>
      <c r="L21" s="331">
        <v>6</v>
      </c>
      <c r="M21" s="334">
        <v>26</v>
      </c>
      <c r="N21" s="333">
        <v>13</v>
      </c>
      <c r="Q21" s="283"/>
    </row>
    <row r="22" spans="1:17" x14ac:dyDescent="0.25">
      <c r="A22" s="300" t="s">
        <v>37</v>
      </c>
      <c r="B22" s="301">
        <v>2414</v>
      </c>
      <c r="C22" s="302">
        <v>2443</v>
      </c>
      <c r="D22" s="303">
        <f t="shared" si="0"/>
        <v>-29</v>
      </c>
      <c r="E22" s="304">
        <f t="shared" si="1"/>
        <v>-1.1870650839132215E-2</v>
      </c>
      <c r="F22" s="305">
        <v>1763</v>
      </c>
      <c r="G22" s="302">
        <v>2323</v>
      </c>
      <c r="H22" s="303">
        <v>1</v>
      </c>
      <c r="I22" s="303">
        <v>1</v>
      </c>
      <c r="J22" s="303">
        <v>4</v>
      </c>
      <c r="K22" s="303">
        <v>1</v>
      </c>
      <c r="L22" s="303">
        <v>11</v>
      </c>
      <c r="M22" s="306">
        <v>73</v>
      </c>
      <c r="N22" s="305">
        <v>25</v>
      </c>
      <c r="Q22" s="283"/>
    </row>
    <row r="23" spans="1:17" x14ac:dyDescent="0.25">
      <c r="A23" s="30" t="s">
        <v>212</v>
      </c>
      <c r="B23" s="307">
        <v>1441</v>
      </c>
      <c r="C23" s="308">
        <v>1462</v>
      </c>
      <c r="D23" s="309">
        <f t="shared" si="0"/>
        <v>-21</v>
      </c>
      <c r="E23" s="310">
        <f t="shared" si="1"/>
        <v>-1.4363885088919288E-2</v>
      </c>
      <c r="F23" s="311">
        <v>1034</v>
      </c>
      <c r="G23" s="308">
        <v>1377</v>
      </c>
      <c r="H23" s="309">
        <v>0</v>
      </c>
      <c r="I23" s="309">
        <v>0</v>
      </c>
      <c r="J23" s="309">
        <v>3</v>
      </c>
      <c r="K23" s="309">
        <v>0</v>
      </c>
      <c r="L23" s="309">
        <v>8</v>
      </c>
      <c r="M23" s="312">
        <v>53</v>
      </c>
      <c r="N23" s="311">
        <v>18</v>
      </c>
      <c r="Q23" s="283"/>
    </row>
    <row r="24" spans="1:17" x14ac:dyDescent="0.25">
      <c r="A24" s="313" t="s">
        <v>39</v>
      </c>
      <c r="B24" s="294">
        <f>B22-B23</f>
        <v>973</v>
      </c>
      <c r="C24" s="295">
        <f t="shared" ref="C24:N24" si="6">C22-C23</f>
        <v>981</v>
      </c>
      <c r="D24" s="296">
        <f t="shared" si="0"/>
        <v>-8</v>
      </c>
      <c r="E24" s="297">
        <f t="shared" si="1"/>
        <v>-8.1549439347604492E-3</v>
      </c>
      <c r="F24" s="298">
        <f t="shared" si="6"/>
        <v>729</v>
      </c>
      <c r="G24" s="295">
        <f t="shared" si="6"/>
        <v>946</v>
      </c>
      <c r="H24" s="296">
        <f t="shared" si="6"/>
        <v>1</v>
      </c>
      <c r="I24" s="296">
        <f t="shared" si="6"/>
        <v>1</v>
      </c>
      <c r="J24" s="296">
        <f t="shared" si="6"/>
        <v>1</v>
      </c>
      <c r="K24" s="296">
        <f t="shared" si="6"/>
        <v>1</v>
      </c>
      <c r="L24" s="296">
        <f t="shared" si="6"/>
        <v>3</v>
      </c>
      <c r="M24" s="299">
        <f t="shared" si="6"/>
        <v>20</v>
      </c>
      <c r="N24" s="298">
        <f t="shared" si="6"/>
        <v>7</v>
      </c>
      <c r="Q24" s="283"/>
    </row>
    <row r="25" spans="1:17" x14ac:dyDescent="0.25">
      <c r="A25" s="7" t="s">
        <v>213</v>
      </c>
      <c r="B25" s="316">
        <v>2650</v>
      </c>
      <c r="C25" s="317">
        <v>2551</v>
      </c>
      <c r="D25" s="318">
        <f t="shared" si="0"/>
        <v>99</v>
      </c>
      <c r="E25" s="319">
        <f t="shared" si="1"/>
        <v>3.8808310466483732E-2</v>
      </c>
      <c r="F25" s="320">
        <v>1921</v>
      </c>
      <c r="G25" s="317">
        <v>2554</v>
      </c>
      <c r="H25" s="318">
        <v>8</v>
      </c>
      <c r="I25" s="318">
        <v>4</v>
      </c>
      <c r="J25" s="318">
        <v>2</v>
      </c>
      <c r="K25" s="318">
        <v>0</v>
      </c>
      <c r="L25" s="318">
        <v>19</v>
      </c>
      <c r="M25" s="321">
        <v>63</v>
      </c>
      <c r="N25" s="320">
        <v>20</v>
      </c>
      <c r="Q25" s="283"/>
    </row>
    <row r="26" spans="1:17" x14ac:dyDescent="0.25">
      <c r="A26" s="37" t="s">
        <v>214</v>
      </c>
      <c r="B26" s="287">
        <v>712</v>
      </c>
      <c r="C26" s="288">
        <v>640</v>
      </c>
      <c r="D26" s="289">
        <f t="shared" si="0"/>
        <v>72</v>
      </c>
      <c r="E26" s="290">
        <f t="shared" si="1"/>
        <v>0.1125</v>
      </c>
      <c r="F26" s="291">
        <v>491</v>
      </c>
      <c r="G26" s="288">
        <v>698</v>
      </c>
      <c r="H26" s="289">
        <v>3</v>
      </c>
      <c r="I26" s="289">
        <v>1</v>
      </c>
      <c r="J26" s="289">
        <v>0</v>
      </c>
      <c r="K26" s="289">
        <v>0</v>
      </c>
      <c r="L26" s="289">
        <v>1</v>
      </c>
      <c r="M26" s="292">
        <v>9</v>
      </c>
      <c r="N26" s="291">
        <v>2</v>
      </c>
    </row>
    <row r="27" spans="1:17" x14ac:dyDescent="0.25">
      <c r="A27" s="313" t="s">
        <v>215</v>
      </c>
      <c r="B27" s="294">
        <f>B25-B26</f>
        <v>1938</v>
      </c>
      <c r="C27" s="295">
        <f t="shared" ref="C27:N27" si="7">C25-C26</f>
        <v>1911</v>
      </c>
      <c r="D27" s="296">
        <f t="shared" si="0"/>
        <v>27</v>
      </c>
      <c r="E27" s="297">
        <f t="shared" si="1"/>
        <v>1.4128728414442701E-2</v>
      </c>
      <c r="F27" s="298">
        <f t="shared" si="7"/>
        <v>1430</v>
      </c>
      <c r="G27" s="295">
        <f t="shared" si="7"/>
        <v>1856</v>
      </c>
      <c r="H27" s="296">
        <f t="shared" si="7"/>
        <v>5</v>
      </c>
      <c r="I27" s="296">
        <f t="shared" si="7"/>
        <v>3</v>
      </c>
      <c r="J27" s="296">
        <f t="shared" si="7"/>
        <v>2</v>
      </c>
      <c r="K27" s="296">
        <f t="shared" si="7"/>
        <v>0</v>
      </c>
      <c r="L27" s="296">
        <f t="shared" si="7"/>
        <v>18</v>
      </c>
      <c r="M27" s="299">
        <f t="shared" si="7"/>
        <v>54</v>
      </c>
      <c r="N27" s="298">
        <f t="shared" si="7"/>
        <v>18</v>
      </c>
      <c r="Q27" s="283"/>
    </row>
    <row r="28" spans="1:17" x14ac:dyDescent="0.25">
      <c r="A28" s="7" t="s">
        <v>216</v>
      </c>
      <c r="B28" s="316">
        <v>3378</v>
      </c>
      <c r="C28" s="317">
        <v>3245</v>
      </c>
      <c r="D28" s="318">
        <f t="shared" si="0"/>
        <v>133</v>
      </c>
      <c r="E28" s="319">
        <f t="shared" si="1"/>
        <v>4.0986132511556243E-2</v>
      </c>
      <c r="F28" s="320">
        <v>2482</v>
      </c>
      <c r="G28" s="317">
        <v>3324</v>
      </c>
      <c r="H28" s="318">
        <v>6</v>
      </c>
      <c r="I28" s="318">
        <v>0</v>
      </c>
      <c r="J28" s="318">
        <v>9</v>
      </c>
      <c r="K28" s="318">
        <v>0</v>
      </c>
      <c r="L28" s="318">
        <v>5</v>
      </c>
      <c r="M28" s="321">
        <v>34</v>
      </c>
      <c r="N28" s="320">
        <v>21</v>
      </c>
      <c r="Q28" s="283"/>
    </row>
    <row r="29" spans="1:17" x14ac:dyDescent="0.25">
      <c r="A29" s="30" t="s">
        <v>217</v>
      </c>
      <c r="B29" s="307">
        <v>1590</v>
      </c>
      <c r="C29" s="324">
        <v>1478</v>
      </c>
      <c r="D29" s="325">
        <f t="shared" si="0"/>
        <v>112</v>
      </c>
      <c r="E29" s="335">
        <f t="shared" si="1"/>
        <v>7.5778078484438433E-2</v>
      </c>
      <c r="F29" s="311">
        <v>1134</v>
      </c>
      <c r="G29" s="324">
        <v>1570</v>
      </c>
      <c r="H29" s="325">
        <v>1</v>
      </c>
      <c r="I29" s="325">
        <v>0</v>
      </c>
      <c r="J29" s="309">
        <v>2</v>
      </c>
      <c r="K29" s="325">
        <v>0</v>
      </c>
      <c r="L29" s="309">
        <v>4</v>
      </c>
      <c r="M29" s="336">
        <v>13</v>
      </c>
      <c r="N29" s="327">
        <v>11</v>
      </c>
      <c r="Q29" s="283"/>
    </row>
    <row r="30" spans="1:17" x14ac:dyDescent="0.25">
      <c r="A30" s="313" t="s">
        <v>218</v>
      </c>
      <c r="B30" s="294">
        <f>B28-B29</f>
        <v>1788</v>
      </c>
      <c r="C30" s="337">
        <f t="shared" ref="C30:N30" si="8">C28-C29</f>
        <v>1767</v>
      </c>
      <c r="D30" s="338">
        <f t="shared" si="8"/>
        <v>21</v>
      </c>
      <c r="E30" s="297">
        <f t="shared" si="8"/>
        <v>-3.4791945972882189E-2</v>
      </c>
      <c r="F30" s="298">
        <f t="shared" si="8"/>
        <v>1348</v>
      </c>
      <c r="G30" s="337">
        <f t="shared" si="8"/>
        <v>1754</v>
      </c>
      <c r="H30" s="338">
        <f t="shared" si="8"/>
        <v>5</v>
      </c>
      <c r="I30" s="338">
        <f t="shared" si="8"/>
        <v>0</v>
      </c>
      <c r="J30" s="296">
        <f t="shared" si="8"/>
        <v>7</v>
      </c>
      <c r="K30" s="338">
        <f t="shared" si="8"/>
        <v>0</v>
      </c>
      <c r="L30" s="296">
        <f t="shared" si="8"/>
        <v>1</v>
      </c>
      <c r="M30" s="299">
        <f t="shared" si="8"/>
        <v>21</v>
      </c>
      <c r="N30" s="339">
        <f t="shared" si="8"/>
        <v>10</v>
      </c>
      <c r="Q30" s="283"/>
    </row>
    <row r="31" spans="1:17" x14ac:dyDescent="0.25">
      <c r="A31" s="300" t="s">
        <v>219</v>
      </c>
      <c r="B31" s="301">
        <v>1087</v>
      </c>
      <c r="C31" s="302">
        <v>1245</v>
      </c>
      <c r="D31" s="303">
        <f t="shared" si="0"/>
        <v>-158</v>
      </c>
      <c r="E31" s="304">
        <f t="shared" si="1"/>
        <v>-0.12690763052208837</v>
      </c>
      <c r="F31" s="305">
        <v>871</v>
      </c>
      <c r="G31" s="302">
        <v>1032</v>
      </c>
      <c r="H31" s="303">
        <v>14</v>
      </c>
      <c r="I31" s="303">
        <v>1</v>
      </c>
      <c r="J31" s="303">
        <v>4</v>
      </c>
      <c r="K31" s="303">
        <v>0</v>
      </c>
      <c r="L31" s="303">
        <v>2</v>
      </c>
      <c r="M31" s="306">
        <v>34</v>
      </c>
      <c r="N31" s="305">
        <v>15</v>
      </c>
    </row>
    <row r="32" spans="1:17" x14ac:dyDescent="0.25">
      <c r="A32" s="7" t="s">
        <v>152</v>
      </c>
      <c r="B32" s="316">
        <v>982</v>
      </c>
      <c r="C32" s="317">
        <v>1088</v>
      </c>
      <c r="D32" s="318">
        <f t="shared" si="0"/>
        <v>-106</v>
      </c>
      <c r="E32" s="319">
        <f t="shared" si="1"/>
        <v>-9.7426470588235295E-2</v>
      </c>
      <c r="F32" s="320">
        <v>729</v>
      </c>
      <c r="G32" s="317">
        <v>918</v>
      </c>
      <c r="H32" s="318">
        <v>4</v>
      </c>
      <c r="I32" s="318">
        <v>13</v>
      </c>
      <c r="J32" s="318">
        <v>3</v>
      </c>
      <c r="K32" s="318">
        <v>0</v>
      </c>
      <c r="L32" s="318">
        <v>2</v>
      </c>
      <c r="M32" s="321">
        <v>42</v>
      </c>
      <c r="N32" s="320">
        <v>8</v>
      </c>
    </row>
    <row r="33" spans="1:17" x14ac:dyDescent="0.25">
      <c r="A33" s="37" t="s">
        <v>202</v>
      </c>
      <c r="B33" s="287">
        <v>8</v>
      </c>
      <c r="C33" s="288">
        <v>0</v>
      </c>
      <c r="D33" s="289">
        <f t="shared" si="0"/>
        <v>8</v>
      </c>
      <c r="E33" s="347" t="s">
        <v>228</v>
      </c>
      <c r="F33" s="291">
        <v>8</v>
      </c>
      <c r="G33" s="288">
        <v>3</v>
      </c>
      <c r="H33" s="289">
        <v>0</v>
      </c>
      <c r="I33" s="289">
        <v>0</v>
      </c>
      <c r="J33" s="289">
        <v>0</v>
      </c>
      <c r="K33" s="289">
        <v>0</v>
      </c>
      <c r="L33" s="289">
        <v>0</v>
      </c>
      <c r="M33" s="292">
        <v>5</v>
      </c>
      <c r="N33" s="291">
        <v>0</v>
      </c>
      <c r="Q33" s="283"/>
    </row>
    <row r="34" spans="1:17" x14ac:dyDescent="0.25">
      <c r="A34" s="313" t="s">
        <v>153</v>
      </c>
      <c r="B34" s="294">
        <f>B32-B33</f>
        <v>974</v>
      </c>
      <c r="C34" s="295">
        <f t="shared" ref="C34:N34" si="9">C32-C33</f>
        <v>1088</v>
      </c>
      <c r="D34" s="296">
        <f t="shared" si="0"/>
        <v>-114</v>
      </c>
      <c r="E34" s="297">
        <f t="shared" si="1"/>
        <v>-0.10477941176470588</v>
      </c>
      <c r="F34" s="298">
        <f t="shared" si="9"/>
        <v>721</v>
      </c>
      <c r="G34" s="295">
        <f t="shared" si="9"/>
        <v>915</v>
      </c>
      <c r="H34" s="296">
        <f t="shared" si="9"/>
        <v>4</v>
      </c>
      <c r="I34" s="296">
        <f t="shared" si="9"/>
        <v>13</v>
      </c>
      <c r="J34" s="296">
        <f t="shared" si="9"/>
        <v>3</v>
      </c>
      <c r="K34" s="296">
        <f t="shared" si="9"/>
        <v>0</v>
      </c>
      <c r="L34" s="296">
        <f t="shared" si="9"/>
        <v>2</v>
      </c>
      <c r="M34" s="299">
        <f t="shared" si="9"/>
        <v>37</v>
      </c>
      <c r="N34" s="298">
        <f t="shared" si="9"/>
        <v>8</v>
      </c>
    </row>
    <row r="35" spans="1:17" x14ac:dyDescent="0.25">
      <c r="A35" s="300" t="s">
        <v>220</v>
      </c>
      <c r="B35" s="301">
        <v>2076</v>
      </c>
      <c r="C35" s="302">
        <v>2224</v>
      </c>
      <c r="D35" s="303">
        <f t="shared" si="0"/>
        <v>-148</v>
      </c>
      <c r="E35" s="304">
        <f t="shared" si="1"/>
        <v>-6.654676258992806E-2</v>
      </c>
      <c r="F35" s="305">
        <v>1623</v>
      </c>
      <c r="G35" s="302">
        <v>2003</v>
      </c>
      <c r="H35" s="303">
        <v>13</v>
      </c>
      <c r="I35" s="303">
        <v>1</v>
      </c>
      <c r="J35" s="303">
        <v>2</v>
      </c>
      <c r="K35" s="303">
        <v>0</v>
      </c>
      <c r="L35" s="303">
        <v>14</v>
      </c>
      <c r="M35" s="306">
        <v>43</v>
      </c>
      <c r="N35" s="305">
        <v>32</v>
      </c>
    </row>
    <row r="36" spans="1:17" x14ac:dyDescent="0.25">
      <c r="A36" s="30" t="s">
        <v>221</v>
      </c>
      <c r="B36" s="307">
        <v>308</v>
      </c>
      <c r="C36" s="308">
        <v>371</v>
      </c>
      <c r="D36" s="309">
        <f t="shared" si="0"/>
        <v>-63</v>
      </c>
      <c r="E36" s="310">
        <f t="shared" si="1"/>
        <v>-0.16981132075471697</v>
      </c>
      <c r="F36" s="311">
        <v>241</v>
      </c>
      <c r="G36" s="308">
        <v>295</v>
      </c>
      <c r="H36" s="309">
        <v>6</v>
      </c>
      <c r="I36" s="309">
        <v>0</v>
      </c>
      <c r="J36" s="309">
        <v>1</v>
      </c>
      <c r="K36" s="309">
        <v>0</v>
      </c>
      <c r="L36" s="309">
        <v>3</v>
      </c>
      <c r="M36" s="312">
        <v>3</v>
      </c>
      <c r="N36" s="311">
        <v>5</v>
      </c>
    </row>
    <row r="37" spans="1:17" x14ac:dyDescent="0.25">
      <c r="A37" s="313" t="s">
        <v>222</v>
      </c>
      <c r="B37" s="294">
        <f>B35-B36</f>
        <v>1768</v>
      </c>
      <c r="C37" s="295">
        <f t="shared" ref="C37:N37" si="10">C35-C36</f>
        <v>1853</v>
      </c>
      <c r="D37" s="296">
        <f t="shared" si="0"/>
        <v>-85</v>
      </c>
      <c r="E37" s="297">
        <f t="shared" si="1"/>
        <v>-4.5871559633027525E-2</v>
      </c>
      <c r="F37" s="298">
        <f t="shared" si="10"/>
        <v>1382</v>
      </c>
      <c r="G37" s="295">
        <f t="shared" si="10"/>
        <v>1708</v>
      </c>
      <c r="H37" s="296">
        <f t="shared" si="10"/>
        <v>7</v>
      </c>
      <c r="I37" s="296">
        <f t="shared" si="10"/>
        <v>1</v>
      </c>
      <c r="J37" s="296">
        <f t="shared" si="10"/>
        <v>1</v>
      </c>
      <c r="K37" s="296">
        <f t="shared" si="10"/>
        <v>0</v>
      </c>
      <c r="L37" s="296">
        <f t="shared" si="10"/>
        <v>11</v>
      </c>
      <c r="M37" s="299">
        <f t="shared" si="10"/>
        <v>40</v>
      </c>
      <c r="N37" s="298">
        <f t="shared" si="10"/>
        <v>27</v>
      </c>
    </row>
    <row r="38" spans="1:17" x14ac:dyDescent="0.25">
      <c r="A38" s="7" t="s">
        <v>223</v>
      </c>
      <c r="B38" s="316">
        <v>1605</v>
      </c>
      <c r="C38" s="317">
        <v>1561</v>
      </c>
      <c r="D38" s="318">
        <f t="shared" si="0"/>
        <v>44</v>
      </c>
      <c r="E38" s="319">
        <f t="shared" si="1"/>
        <v>2.8187059577194105E-2</v>
      </c>
      <c r="F38" s="320">
        <v>1204</v>
      </c>
      <c r="G38" s="317">
        <v>1508</v>
      </c>
      <c r="H38" s="318">
        <v>10</v>
      </c>
      <c r="I38" s="318">
        <v>0</v>
      </c>
      <c r="J38" s="318">
        <v>7</v>
      </c>
      <c r="K38" s="318">
        <v>0</v>
      </c>
      <c r="L38" s="318">
        <v>20</v>
      </c>
      <c r="M38" s="321">
        <v>60</v>
      </c>
      <c r="N38" s="320">
        <v>24</v>
      </c>
    </row>
    <row r="39" spans="1:17" x14ac:dyDescent="0.25">
      <c r="A39" s="37" t="s">
        <v>202</v>
      </c>
      <c r="B39" s="287">
        <v>9</v>
      </c>
      <c r="C39" s="288">
        <v>1</v>
      </c>
      <c r="D39" s="289">
        <f t="shared" si="0"/>
        <v>8</v>
      </c>
      <c r="E39" s="290">
        <f t="shared" si="1"/>
        <v>8</v>
      </c>
      <c r="F39" s="291">
        <v>5</v>
      </c>
      <c r="G39" s="288">
        <v>3</v>
      </c>
      <c r="H39" s="289">
        <v>1</v>
      </c>
      <c r="I39" s="289">
        <v>0</v>
      </c>
      <c r="J39" s="289">
        <v>0</v>
      </c>
      <c r="K39" s="289">
        <v>0</v>
      </c>
      <c r="L39" s="289">
        <v>1</v>
      </c>
      <c r="M39" s="292">
        <v>4</v>
      </c>
      <c r="N39" s="291">
        <v>0</v>
      </c>
    </row>
    <row r="40" spans="1:17" x14ac:dyDescent="0.25">
      <c r="A40" s="313" t="s">
        <v>224</v>
      </c>
      <c r="B40" s="294">
        <f>B38-B39</f>
        <v>1596</v>
      </c>
      <c r="C40" s="295">
        <f t="shared" ref="C40:N40" si="11">C38-C39</f>
        <v>1560</v>
      </c>
      <c r="D40" s="296">
        <f t="shared" si="0"/>
        <v>36</v>
      </c>
      <c r="E40" s="297">
        <f t="shared" si="1"/>
        <v>2.3076923076923078E-2</v>
      </c>
      <c r="F40" s="298">
        <f t="shared" si="11"/>
        <v>1199</v>
      </c>
      <c r="G40" s="295">
        <f t="shared" si="11"/>
        <v>1505</v>
      </c>
      <c r="H40" s="296">
        <f t="shared" si="11"/>
        <v>9</v>
      </c>
      <c r="I40" s="296">
        <f t="shared" si="11"/>
        <v>0</v>
      </c>
      <c r="J40" s="296">
        <f t="shared" si="11"/>
        <v>7</v>
      </c>
      <c r="K40" s="296">
        <f t="shared" si="11"/>
        <v>0</v>
      </c>
      <c r="L40" s="296">
        <f t="shared" si="11"/>
        <v>19</v>
      </c>
      <c r="M40" s="299">
        <f t="shared" si="11"/>
        <v>56</v>
      </c>
      <c r="N40" s="298">
        <f t="shared" si="11"/>
        <v>24</v>
      </c>
    </row>
    <row r="41" spans="1:17" x14ac:dyDescent="0.25">
      <c r="A41" s="7" t="s">
        <v>60</v>
      </c>
      <c r="B41" s="316">
        <v>2083</v>
      </c>
      <c r="C41" s="317">
        <v>2077</v>
      </c>
      <c r="D41" s="318">
        <f t="shared" si="0"/>
        <v>6</v>
      </c>
      <c r="E41" s="319">
        <f t="shared" si="1"/>
        <v>2.8887818969667791E-3</v>
      </c>
      <c r="F41" s="320">
        <v>1531</v>
      </c>
      <c r="G41" s="317">
        <v>2006</v>
      </c>
      <c r="H41" s="318">
        <v>11</v>
      </c>
      <c r="I41" s="318">
        <v>3</v>
      </c>
      <c r="J41" s="318">
        <v>4</v>
      </c>
      <c r="K41" s="318">
        <v>0</v>
      </c>
      <c r="L41" s="318">
        <v>9</v>
      </c>
      <c r="M41" s="321">
        <v>50</v>
      </c>
      <c r="N41" s="320">
        <v>10</v>
      </c>
    </row>
    <row r="42" spans="1:17" x14ac:dyDescent="0.25">
      <c r="A42" s="30" t="s">
        <v>225</v>
      </c>
      <c r="B42" s="307">
        <v>164</v>
      </c>
      <c r="C42" s="308">
        <v>179</v>
      </c>
      <c r="D42" s="309">
        <f t="shared" si="0"/>
        <v>-15</v>
      </c>
      <c r="E42" s="310">
        <f t="shared" si="1"/>
        <v>-8.3798882681564241E-2</v>
      </c>
      <c r="F42" s="311">
        <v>119</v>
      </c>
      <c r="G42" s="308">
        <v>155</v>
      </c>
      <c r="H42" s="309">
        <v>1</v>
      </c>
      <c r="I42" s="309">
        <v>0</v>
      </c>
      <c r="J42" s="309">
        <v>0</v>
      </c>
      <c r="K42" s="309">
        <v>0</v>
      </c>
      <c r="L42" s="309">
        <v>0</v>
      </c>
      <c r="M42" s="312">
        <v>8</v>
      </c>
      <c r="N42" s="311">
        <v>1</v>
      </c>
    </row>
    <row r="43" spans="1:17" x14ac:dyDescent="0.25">
      <c r="A43" s="313" t="s">
        <v>226</v>
      </c>
      <c r="B43" s="294">
        <f>B41-B42</f>
        <v>1919</v>
      </c>
      <c r="C43" s="295">
        <f t="shared" ref="C43:N43" si="12">C41-C42</f>
        <v>1898</v>
      </c>
      <c r="D43" s="296">
        <f t="shared" si="0"/>
        <v>21</v>
      </c>
      <c r="E43" s="297">
        <f t="shared" si="1"/>
        <v>1.1064278187565859E-2</v>
      </c>
      <c r="F43" s="298">
        <f t="shared" si="12"/>
        <v>1412</v>
      </c>
      <c r="G43" s="295">
        <f t="shared" si="12"/>
        <v>1851</v>
      </c>
      <c r="H43" s="296">
        <f t="shared" si="12"/>
        <v>10</v>
      </c>
      <c r="I43" s="296">
        <f t="shared" si="12"/>
        <v>3</v>
      </c>
      <c r="J43" s="296">
        <f t="shared" si="12"/>
        <v>4</v>
      </c>
      <c r="K43" s="296">
        <f t="shared" si="12"/>
        <v>0</v>
      </c>
      <c r="L43" s="296">
        <f t="shared" si="12"/>
        <v>9</v>
      </c>
      <c r="M43" s="299">
        <f t="shared" si="12"/>
        <v>42</v>
      </c>
      <c r="N43" s="298">
        <f t="shared" si="12"/>
        <v>9</v>
      </c>
    </row>
    <row r="44" spans="1:17" x14ac:dyDescent="0.25">
      <c r="A44" s="300" t="s">
        <v>64</v>
      </c>
      <c r="B44" s="301">
        <v>1899</v>
      </c>
      <c r="C44" s="302">
        <v>2010</v>
      </c>
      <c r="D44" s="303">
        <f t="shared" si="0"/>
        <v>-111</v>
      </c>
      <c r="E44" s="304">
        <f t="shared" si="1"/>
        <v>-5.5223880597014927E-2</v>
      </c>
      <c r="F44" s="305">
        <v>1429</v>
      </c>
      <c r="G44" s="302">
        <v>1768</v>
      </c>
      <c r="H44" s="303">
        <v>17</v>
      </c>
      <c r="I44" s="303">
        <v>3</v>
      </c>
      <c r="J44" s="303">
        <v>8</v>
      </c>
      <c r="K44" s="303">
        <v>1</v>
      </c>
      <c r="L44" s="303">
        <v>11</v>
      </c>
      <c r="M44" s="306">
        <v>91</v>
      </c>
      <c r="N44" s="305">
        <v>20</v>
      </c>
    </row>
    <row r="45" spans="1:17" x14ac:dyDescent="0.25">
      <c r="A45" s="30" t="s">
        <v>227</v>
      </c>
      <c r="B45" s="307">
        <v>162</v>
      </c>
      <c r="C45" s="308">
        <v>141</v>
      </c>
      <c r="D45" s="309">
        <f t="shared" si="0"/>
        <v>21</v>
      </c>
      <c r="E45" s="310">
        <f t="shared" si="1"/>
        <v>0.14893617021276595</v>
      </c>
      <c r="F45" s="311">
        <v>123</v>
      </c>
      <c r="G45" s="308">
        <v>151</v>
      </c>
      <c r="H45" s="309">
        <v>3</v>
      </c>
      <c r="I45" s="309">
        <v>0</v>
      </c>
      <c r="J45" s="309">
        <v>1</v>
      </c>
      <c r="K45" s="309">
        <v>0</v>
      </c>
      <c r="L45" s="309">
        <v>0</v>
      </c>
      <c r="M45" s="312">
        <v>7</v>
      </c>
      <c r="N45" s="311">
        <v>2</v>
      </c>
    </row>
    <row r="46" spans="1:17" ht="15.75" thickBot="1" x14ac:dyDescent="0.3">
      <c r="A46" s="340" t="s">
        <v>155</v>
      </c>
      <c r="B46" s="341">
        <f>B44-B45</f>
        <v>1737</v>
      </c>
      <c r="C46" s="342">
        <f t="shared" ref="C46:N46" si="13">C44-C45</f>
        <v>1869</v>
      </c>
      <c r="D46" s="343">
        <f t="shared" si="13"/>
        <v>-132</v>
      </c>
      <c r="E46" s="344">
        <f t="shared" si="13"/>
        <v>-0.20416005080978089</v>
      </c>
      <c r="F46" s="345">
        <f t="shared" si="13"/>
        <v>1306</v>
      </c>
      <c r="G46" s="342">
        <f t="shared" si="13"/>
        <v>1617</v>
      </c>
      <c r="H46" s="343">
        <f t="shared" si="13"/>
        <v>14</v>
      </c>
      <c r="I46" s="343">
        <f t="shared" si="13"/>
        <v>3</v>
      </c>
      <c r="J46" s="343">
        <f t="shared" si="13"/>
        <v>7</v>
      </c>
      <c r="K46" s="343">
        <f t="shared" si="13"/>
        <v>1</v>
      </c>
      <c r="L46" s="343">
        <f t="shared" si="13"/>
        <v>11</v>
      </c>
      <c r="M46" s="346">
        <f t="shared" si="13"/>
        <v>84</v>
      </c>
      <c r="N46" s="345">
        <f t="shared" si="13"/>
        <v>18</v>
      </c>
    </row>
  </sheetData>
  <mergeCells count="9">
    <mergeCell ref="G4:L4"/>
    <mergeCell ref="M4:M5"/>
    <mergeCell ref="N4:N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scale="62" fitToHeight="0" orientation="landscape" r:id="rId1"/>
  <headerFooter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opLeftCell="B1" zoomScaleNormal="100" workbookViewId="0">
      <selection activeCell="G19" sqref="G19"/>
    </sheetView>
  </sheetViews>
  <sheetFormatPr defaultRowHeight="15" x14ac:dyDescent="0.25"/>
  <cols>
    <col min="1" max="1" width="35.7109375" customWidth="1"/>
    <col min="2" max="3" width="15.7109375" customWidth="1"/>
    <col min="4" max="4" width="13.7109375" customWidth="1"/>
    <col min="5" max="5" width="10.7109375" customWidth="1"/>
    <col min="6" max="6" width="13.7109375" customWidth="1"/>
    <col min="7" max="14" width="10.7109375" customWidth="1"/>
  </cols>
  <sheetData>
    <row r="1" spans="1:14" x14ac:dyDescent="0.25">
      <c r="A1" s="1" t="s">
        <v>181</v>
      </c>
      <c r="B1" s="1"/>
    </row>
    <row r="2" spans="1:14" x14ac:dyDescent="0.25">
      <c r="A2" s="2" t="s">
        <v>1</v>
      </c>
      <c r="B2" s="2"/>
    </row>
    <row r="3" spans="1:14" ht="15.75" thickBot="1" x14ac:dyDescent="0.3"/>
    <row r="4" spans="1:14" ht="15" customHeight="1" x14ac:dyDescent="0.25">
      <c r="A4" s="354" t="s">
        <v>2</v>
      </c>
      <c r="B4" s="361" t="s">
        <v>192</v>
      </c>
      <c r="C4" s="369" t="s">
        <v>3</v>
      </c>
      <c r="D4" s="358" t="s">
        <v>5</v>
      </c>
      <c r="E4" s="351" t="s">
        <v>4</v>
      </c>
      <c r="F4" s="361" t="s">
        <v>6</v>
      </c>
      <c r="G4" s="363" t="s">
        <v>7</v>
      </c>
      <c r="H4" s="364"/>
      <c r="I4" s="364"/>
      <c r="J4" s="364"/>
      <c r="K4" s="364"/>
      <c r="L4" s="365"/>
      <c r="M4" s="351" t="s">
        <v>12</v>
      </c>
      <c r="N4" s="353" t="s">
        <v>13</v>
      </c>
    </row>
    <row r="5" spans="1:14" ht="75.75" thickBot="1" x14ac:dyDescent="0.3">
      <c r="A5" s="355"/>
      <c r="B5" s="362"/>
      <c r="C5" s="370"/>
      <c r="D5" s="359"/>
      <c r="E5" s="360"/>
      <c r="F5" s="362"/>
      <c r="G5" s="74" t="s">
        <v>8</v>
      </c>
      <c r="H5" s="75" t="s">
        <v>9</v>
      </c>
      <c r="I5" s="75" t="s">
        <v>186</v>
      </c>
      <c r="J5" s="75" t="s">
        <v>10</v>
      </c>
      <c r="K5" s="75" t="s">
        <v>187</v>
      </c>
      <c r="L5" s="75" t="s">
        <v>11</v>
      </c>
      <c r="M5" s="360"/>
      <c r="N5" s="352"/>
    </row>
    <row r="6" spans="1:14" x14ac:dyDescent="0.25">
      <c r="A6" s="79" t="s">
        <v>183</v>
      </c>
      <c r="B6" s="117">
        <v>19062</v>
      </c>
      <c r="C6" s="98">
        <v>17409</v>
      </c>
      <c r="D6" s="80">
        <f>B6-C6</f>
        <v>1653</v>
      </c>
      <c r="E6" s="81">
        <f>D6/C6</f>
        <v>9.4950887471997245E-2</v>
      </c>
      <c r="F6" s="122">
        <v>13833</v>
      </c>
      <c r="G6" s="268">
        <v>16503</v>
      </c>
      <c r="H6" s="269">
        <v>529</v>
      </c>
      <c r="I6" s="269">
        <v>26</v>
      </c>
      <c r="J6" s="269">
        <v>748</v>
      </c>
      <c r="K6" s="269">
        <v>2</v>
      </c>
      <c r="L6" s="269">
        <v>169</v>
      </c>
      <c r="M6" s="270">
        <v>1085</v>
      </c>
      <c r="N6" s="271">
        <v>521</v>
      </c>
    </row>
    <row r="7" spans="1:14" x14ac:dyDescent="0.25">
      <c r="A7" s="87" t="s">
        <v>182</v>
      </c>
      <c r="B7" s="118">
        <v>17871</v>
      </c>
      <c r="C7" s="97">
        <v>16191</v>
      </c>
      <c r="D7" s="57">
        <f t="shared" ref="D7:D13" si="0">B7-C7</f>
        <v>1680</v>
      </c>
      <c r="E7" s="27">
        <f t="shared" ref="E7:E13" si="1">D7/C7</f>
        <v>0.10376134889753567</v>
      </c>
      <c r="F7" s="71">
        <v>13040</v>
      </c>
      <c r="G7" s="253">
        <v>15530</v>
      </c>
      <c r="H7" s="156">
        <v>481</v>
      </c>
      <c r="I7" s="156">
        <v>25</v>
      </c>
      <c r="J7" s="156">
        <v>662</v>
      </c>
      <c r="K7" s="156">
        <v>0</v>
      </c>
      <c r="L7" s="156">
        <v>160</v>
      </c>
      <c r="M7" s="272">
        <v>1013</v>
      </c>
      <c r="N7" s="158">
        <v>485</v>
      </c>
    </row>
    <row r="8" spans="1:14" x14ac:dyDescent="0.25">
      <c r="A8" s="88" t="s">
        <v>30</v>
      </c>
      <c r="B8" s="119">
        <v>31676</v>
      </c>
      <c r="C8" s="96">
        <v>30312</v>
      </c>
      <c r="D8" s="54">
        <f t="shared" si="0"/>
        <v>1364</v>
      </c>
      <c r="E8" s="25">
        <f t="shared" si="1"/>
        <v>4.4998680390604381E-2</v>
      </c>
      <c r="F8" s="69">
        <v>24632</v>
      </c>
      <c r="G8" s="273">
        <v>28747</v>
      </c>
      <c r="H8" s="225">
        <v>788</v>
      </c>
      <c r="I8" s="225">
        <v>65</v>
      </c>
      <c r="J8" s="225">
        <v>243</v>
      </c>
      <c r="K8" s="225">
        <v>6</v>
      </c>
      <c r="L8" s="225">
        <v>237</v>
      </c>
      <c r="M8" s="274">
        <v>1590</v>
      </c>
      <c r="N8" s="151">
        <v>655</v>
      </c>
    </row>
    <row r="9" spans="1:14" x14ac:dyDescent="0.25">
      <c r="A9" s="89" t="s">
        <v>142</v>
      </c>
      <c r="B9" s="120">
        <v>5287</v>
      </c>
      <c r="C9" s="78">
        <v>4710</v>
      </c>
      <c r="D9" s="54">
        <f t="shared" si="0"/>
        <v>577</v>
      </c>
      <c r="E9" s="39">
        <f t="shared" si="1"/>
        <v>0.12250530785562633</v>
      </c>
      <c r="F9" s="123">
        <v>4164</v>
      </c>
      <c r="G9" s="273">
        <v>5018</v>
      </c>
      <c r="H9" s="225">
        <v>35</v>
      </c>
      <c r="I9" s="225">
        <v>14</v>
      </c>
      <c r="J9" s="225">
        <v>27</v>
      </c>
      <c r="K9" s="225">
        <v>0</v>
      </c>
      <c r="L9" s="225">
        <v>12</v>
      </c>
      <c r="M9" s="274">
        <v>181</v>
      </c>
      <c r="N9" s="160">
        <v>54</v>
      </c>
    </row>
    <row r="10" spans="1:14" x14ac:dyDescent="0.25">
      <c r="A10" s="77" t="s">
        <v>184</v>
      </c>
      <c r="B10" s="120">
        <v>11690</v>
      </c>
      <c r="C10" s="76">
        <v>11771</v>
      </c>
      <c r="D10" s="54">
        <f t="shared" si="0"/>
        <v>-81</v>
      </c>
      <c r="E10" s="26">
        <f t="shared" si="1"/>
        <v>-6.8813184946053861E-3</v>
      </c>
      <c r="F10" s="70">
        <v>8893</v>
      </c>
      <c r="G10" s="252">
        <v>10594</v>
      </c>
      <c r="H10" s="225">
        <v>281</v>
      </c>
      <c r="I10" s="153">
        <v>28</v>
      </c>
      <c r="J10" s="153">
        <v>97</v>
      </c>
      <c r="K10" s="153">
        <v>1</v>
      </c>
      <c r="L10" s="153">
        <v>82</v>
      </c>
      <c r="M10" s="275">
        <v>607</v>
      </c>
      <c r="N10" s="155">
        <v>229</v>
      </c>
    </row>
    <row r="11" spans="1:14" x14ac:dyDescent="0.25">
      <c r="A11" s="77" t="s">
        <v>188</v>
      </c>
      <c r="B11" s="120">
        <v>3363</v>
      </c>
      <c r="C11" s="76">
        <v>2100</v>
      </c>
      <c r="D11" s="86">
        <f t="shared" si="0"/>
        <v>1263</v>
      </c>
      <c r="E11" s="92">
        <f t="shared" si="1"/>
        <v>0.60142857142857142</v>
      </c>
      <c r="F11" s="70">
        <v>2555</v>
      </c>
      <c r="G11" s="252">
        <v>3055</v>
      </c>
      <c r="H11" s="153">
        <v>54</v>
      </c>
      <c r="I11" s="153">
        <v>5</v>
      </c>
      <c r="J11" s="153">
        <v>50</v>
      </c>
      <c r="K11" s="153">
        <v>1</v>
      </c>
      <c r="L11" s="153">
        <v>25</v>
      </c>
      <c r="M11" s="275">
        <v>173</v>
      </c>
      <c r="N11" s="155">
        <v>55</v>
      </c>
    </row>
    <row r="12" spans="1:14" x14ac:dyDescent="0.25">
      <c r="A12" s="77" t="s">
        <v>189</v>
      </c>
      <c r="B12" s="120">
        <v>2545</v>
      </c>
      <c r="C12" s="76">
        <v>2236</v>
      </c>
      <c r="D12" s="82">
        <f t="shared" si="0"/>
        <v>309</v>
      </c>
      <c r="E12" s="92">
        <f t="shared" si="1"/>
        <v>0.13819320214669051</v>
      </c>
      <c r="F12" s="70">
        <v>1990</v>
      </c>
      <c r="G12" s="252">
        <v>1864</v>
      </c>
      <c r="H12" s="252">
        <v>335</v>
      </c>
      <c r="I12" s="252">
        <v>4</v>
      </c>
      <c r="J12" s="252">
        <v>52</v>
      </c>
      <c r="K12" s="252">
        <v>3</v>
      </c>
      <c r="L12" s="252">
        <v>77</v>
      </c>
      <c r="M12" s="154">
        <v>210</v>
      </c>
      <c r="N12" s="155">
        <v>189</v>
      </c>
    </row>
    <row r="13" spans="1:14" ht="15.75" thickBot="1" x14ac:dyDescent="0.3">
      <c r="A13" s="90" t="s">
        <v>190</v>
      </c>
      <c r="B13" s="121">
        <f>B8-(B9+B10+B11+B12)</f>
        <v>8791</v>
      </c>
      <c r="C13" s="99">
        <f>C8-C9-C10-C11-C12</f>
        <v>9495</v>
      </c>
      <c r="D13" s="83">
        <f t="shared" si="0"/>
        <v>-704</v>
      </c>
      <c r="E13" s="93">
        <f t="shared" si="1"/>
        <v>-7.4144286466561349E-2</v>
      </c>
      <c r="F13" s="84">
        <f>F8-(F9+F10+F11+F12)</f>
        <v>7030</v>
      </c>
      <c r="G13" s="276">
        <f>G8-(G9+G10+G11+G12)</f>
        <v>8216</v>
      </c>
      <c r="H13" s="230">
        <f t="shared" ref="H13:N13" si="2">H8-(H9+H10+H11+H12)</f>
        <v>83</v>
      </c>
      <c r="I13" s="277">
        <f t="shared" si="2"/>
        <v>14</v>
      </c>
      <c r="J13" s="277">
        <f t="shared" si="2"/>
        <v>17</v>
      </c>
      <c r="K13" s="277">
        <f t="shared" si="2"/>
        <v>1</v>
      </c>
      <c r="L13" s="277">
        <f t="shared" si="2"/>
        <v>41</v>
      </c>
      <c r="M13" s="278">
        <f t="shared" si="2"/>
        <v>419</v>
      </c>
      <c r="N13" s="279">
        <f t="shared" si="2"/>
        <v>128</v>
      </c>
    </row>
    <row r="14" spans="1:14" x14ac:dyDescent="0.25">
      <c r="A14" s="91"/>
      <c r="B14" s="91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</row>
    <row r="15" spans="1:14" x14ac:dyDescent="0.25">
      <c r="B15" s="85"/>
      <c r="F15" s="85"/>
      <c r="G15" s="85"/>
      <c r="H15" s="85"/>
      <c r="I15" s="85"/>
      <c r="J15" s="85"/>
      <c r="K15" s="85"/>
      <c r="L15" s="85"/>
      <c r="M15" s="85"/>
      <c r="N15" s="85"/>
    </row>
    <row r="16" spans="1:14" x14ac:dyDescent="0.25">
      <c r="G16" s="94"/>
      <c r="H16" s="94"/>
      <c r="I16" s="94"/>
      <c r="J16" s="94"/>
      <c r="K16" s="95"/>
      <c r="L16" s="94"/>
      <c r="M16" s="94"/>
    </row>
  </sheetData>
  <mergeCells count="9">
    <mergeCell ref="G4:L4"/>
    <mergeCell ref="M4:M5"/>
    <mergeCell ref="N4:N5"/>
    <mergeCell ref="A4:A5"/>
    <mergeCell ref="C4:C5"/>
    <mergeCell ref="D4:D5"/>
    <mergeCell ref="E4:E5"/>
    <mergeCell ref="F4:F5"/>
    <mergeCell ref="B4:B5"/>
  </mergeCells>
  <pageMargins left="0.7" right="0.7" top="0.75" bottom="0.75" header="0.3" footer="0.3"/>
  <pageSetup scale="63" fitToHeight="0" orientation="landscape" r:id="rId1"/>
  <headerFoot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Darke County</vt:lpstr>
      <vt:lpstr>Greene County</vt:lpstr>
      <vt:lpstr>Miami County</vt:lpstr>
      <vt:lpstr>Montgomery County</vt:lpstr>
      <vt:lpstr>Preble County</vt:lpstr>
      <vt:lpstr>Shelby County</vt:lpstr>
      <vt:lpstr>Warren County</vt:lpstr>
      <vt:lpstr>'Darke County'!Print_Titles</vt:lpstr>
      <vt:lpstr>'Greene County'!Print_Titles</vt:lpstr>
      <vt:lpstr>'Miami County'!Print_Titles</vt:lpstr>
      <vt:lpstr>'Montgomery County'!Print_Titles</vt:lpstr>
      <vt:lpstr>'Preble County'!Print_Titles</vt:lpstr>
      <vt:lpstr>'Shelby County'!Print_Titles</vt:lpstr>
      <vt:lpstr>'Warren County'!Print_Titles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Bowman, Katy</dc:creator>
  <cp:lastModifiedBy>Hansen, Jessica</cp:lastModifiedBy>
  <cp:lastPrinted>2011-11-14T16:07:17Z</cp:lastPrinted>
  <dcterms:created xsi:type="dcterms:W3CDTF">2011-04-21T12:52:25Z</dcterms:created>
  <dcterms:modified xsi:type="dcterms:W3CDTF">2022-08-01T17:00:20Z</dcterms:modified>
</cp:coreProperties>
</file>